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7212"/>
  </bookViews>
  <sheets>
    <sheet name="指标体系" sheetId="6" r:id="rId1"/>
    <sheet name="问卷-服务对象" sheetId="7" state="hidden" r:id="rId2"/>
    <sheet name="问卷-主管部门" sheetId="8" state="hidden" r:id="rId3"/>
    <sheet name="Sheet1" sheetId="9" state="hidden" r:id="rId4"/>
    <sheet name="Sheet2" sheetId="10" state="hidden" r:id="rId5"/>
  </sheets>
  <definedNames>
    <definedName name="_xlnm._FilterDatabase" localSheetId="0" hidden="1">指标体系!$A$3:$I$24</definedName>
    <definedName name="_xlnm.Print_Area" localSheetId="0">指标体系!$A$1:$I$24</definedName>
    <definedName name="_xlnm.Print_Area" hidden="1">#REF!</definedName>
    <definedName name="_xlnm.Print_Titles" localSheetId="0">指标体系!$3:$3</definedName>
    <definedName name="_xlnm.Print_Titles">#N/A</definedName>
  </definedNames>
  <calcPr calcId="144525"/>
</workbook>
</file>

<file path=xl/sharedStrings.xml><?xml version="1.0" encoding="utf-8"?>
<sst xmlns="http://schemas.openxmlformats.org/spreadsheetml/2006/main" count="219" uniqueCount="163">
  <si>
    <t>合川区农村污水处理服务费项目绩效评价评分表</t>
  </si>
  <si>
    <t>一级
指标</t>
  </si>
  <si>
    <t>分值</t>
  </si>
  <si>
    <t>二级
指标</t>
  </si>
  <si>
    <t>三级指标</t>
  </si>
  <si>
    <t>指标说明/评价要点</t>
  </si>
  <si>
    <t>计分方式</t>
  </si>
  <si>
    <t>得分</t>
  </si>
  <si>
    <t>决策</t>
  </si>
  <si>
    <t>项目
立项</t>
  </si>
  <si>
    <t>立项依据充分性</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</si>
  <si>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t>
  </si>
  <si>
    <t>每符合1项得0.6分。</t>
  </si>
  <si>
    <t>立项程序规范性</t>
  </si>
  <si>
    <t>①项目是否按照规定的程序申请设立；
②审批文件、材料是否符合相关要求；</t>
  </si>
  <si>
    <t>每符合1项得1.5分。</t>
  </si>
  <si>
    <t>绩效目标</t>
  </si>
  <si>
    <t>绩效目标合理性</t>
  </si>
  <si>
    <t>①项目是否有绩效目标；
②项目绩效目标与实际工作内容是否具有相关性；
③项目预期产出效益和效果是否符合正常的业绩水平；
④是否与预算确定的项目投资额或资金量相匹配。</t>
  </si>
  <si>
    <t>每符合1项得0.75分；</t>
  </si>
  <si>
    <t>绩效指标明确性</t>
  </si>
  <si>
    <t>①是否将项目绩效目标细化分解为具体的绩效指标；
②是否通过清晰、可衡量的指标值予以体现；
③是否与项目目标任务数或计划数相对应。</t>
  </si>
  <si>
    <t>每符合1项得1分。</t>
  </si>
  <si>
    <t>资金落实</t>
  </si>
  <si>
    <t>资金到位率</t>
  </si>
  <si>
    <t>资金到位率=（实际到位资金/预算资金）×100%。 
实际到位资金：一定时期（本年度或项目期）内落实到具体项目的资金。 
预算资金：一定时期（本年度或项目期）内预算安排到具体项目的资金。</t>
  </si>
  <si>
    <t>资金到位率≥80%，得1分，每降低1%，扣0.1分，扣完为止。</t>
  </si>
  <si>
    <t>管理</t>
  </si>
  <si>
    <t>业务管理</t>
  </si>
  <si>
    <t>管理制度健全性</t>
  </si>
  <si>
    <t>①是否已制定或具有相应的财务和业务管理制度；
②财务和业务管理制度是否合法、合规、完整。</t>
  </si>
  <si>
    <t>每符合1项1分。</t>
  </si>
  <si>
    <t>制度执行有效性</t>
  </si>
  <si>
    <t>①是否遵守相关法律法规和相关管理规定；
②项目调整及支出调整手续是否完备；
③项目合同书、验收报告、技术鉴定等资料是否齐全并及时归档；
④项目实施的人员条件、场地设备、信息支撑等是否落实到位。
⑤是否对项目实施即资金支付全过程进行跟踪；
⑥是否对项目预算绩效运行进行监控，并形成监控记录等；</t>
  </si>
  <si>
    <t>资金管理</t>
  </si>
  <si>
    <t>资金管理制度完整性</t>
  </si>
  <si>
    <t>1.已制定或具有相应的项目资金管理办法；            
2.项目资金管理办法符合相关财务会计制度规定。</t>
  </si>
  <si>
    <t>每不符合1项扣1分。</t>
  </si>
  <si>
    <t>资金使用合规性</t>
  </si>
  <si>
    <t>①是否符合国家财经法规和财务管理制度以及有关专项资金管理办法的规定；
②资金的拨付是否有完整的审批程序和手续；
③是否符合项目预算批复或合同规定的用途；
④是否存在截留、挤占、挪用、虚列支出等情况。</t>
  </si>
  <si>
    <t>每符合1项1.25分。</t>
  </si>
  <si>
    <t>绩效管理</t>
  </si>
  <si>
    <t>绩效自评真实性</t>
  </si>
  <si>
    <t>项目实施单位是否按要求开展绩效自评工作，用以反映和考核项目主管单位自评工作完成的质量。</t>
  </si>
  <si>
    <t>1.是否开展绩效自评；（2分）
2.绩效自评数据是否客观真实，能够客观全面的反应实际绩效。（2分）</t>
  </si>
  <si>
    <t>产  出</t>
  </si>
  <si>
    <t>产出成本</t>
  </si>
  <si>
    <t>污水处理服务费</t>
  </si>
  <si>
    <t>污水处理服务费结算金额符合相关政策规定。</t>
  </si>
  <si>
    <t>发现一次未按规定结算，该项得0分。</t>
  </si>
  <si>
    <t>产出数量</t>
  </si>
  <si>
    <t>污水处理量</t>
  </si>
  <si>
    <t>日均污水处理量。</t>
  </si>
  <si>
    <t>平均日均污水处理量达设计标准80%，得5分，每降低1个百分点扣0.2分。</t>
  </si>
  <si>
    <t>污水处理能力闲置率</t>
  </si>
  <si>
    <t>污水处理能力闲置率=（设计日污水处理量-实际平均污水处理量）/设计日污水处理量</t>
  </si>
  <si>
    <t>闲置率＜20%：5分；20%≤闲置率≤30%：4分；30%≤闲置率≤40%：3分；40%≤闲置率≤50%：2分；50%＜闲置率不得分。</t>
  </si>
  <si>
    <t>产出质量</t>
  </si>
  <si>
    <t>年污水处理质量达标</t>
  </si>
  <si>
    <t>①定期进行水质检测，得4分； 
②污水处理质量检测达标，得4分.</t>
  </si>
  <si>
    <t>①未定期进行水质检测，每出现一次扣0.5分；
②污水处理质量检测不达标，每出现一次扣0.5分。</t>
  </si>
  <si>
    <t>产出时效</t>
  </si>
  <si>
    <t>年污水处理时效达标</t>
  </si>
  <si>
    <t>①设施正常运行，接收并处理污水，得3.5分;
②污水处理服务费支付及时,得3.5分。</t>
  </si>
  <si>
    <t>①抽查污水处理厂运行情况，
每出现一次暂停运营情况，扣0.5分；
②及时支付污水处理服务费，每延迟支付1个月，扣0.5分。</t>
  </si>
  <si>
    <t>效果</t>
  </si>
  <si>
    <t>生态效益</t>
  </si>
  <si>
    <t>处理达标率</t>
  </si>
  <si>
    <t>处理达标率符合运营协议要求，减少污染物排放。</t>
  </si>
  <si>
    <t>未出现未达标排放的情况，每出现1次，扣0.5分。</t>
  </si>
  <si>
    <t>社会效益</t>
  </si>
  <si>
    <t>提高居民生活质量及健康水平</t>
  </si>
  <si>
    <t>改善居民生活环境，提高生活质量和健康水平。</t>
  </si>
  <si>
    <t>采用问卷调查，满意度≥95%：5分；≥85%：4分；≥75%：3分；≥70%：2分；否则0分。</t>
  </si>
  <si>
    <t>可持续性影响</t>
  </si>
  <si>
    <t>污水处理能力可持续</t>
  </si>
  <si>
    <t>定期开展运营人员培训，经考核合格上岗，熟知工艺和设备，保障污水处理设备持续运行。</t>
  </si>
  <si>
    <t>定期开展运营人员培训,得5分。</t>
  </si>
  <si>
    <t>实现长期污水及时处理，保障出水长期稳定达标，项目发展机制可持续。</t>
  </si>
  <si>
    <t>运营单位对污水处理项目建立相关运营维护管理机制并严格执行，得5分。</t>
  </si>
  <si>
    <t>满意度</t>
  </si>
  <si>
    <t>居民满意度</t>
  </si>
  <si>
    <t>服务对象对污水处理厂周边环境满意度；污水处理厂是否有废水排出；污水处理厂是否影响到周围群众正常生活等。</t>
  </si>
  <si>
    <t>采用问卷调查，满意度≥95%：15分；≥85%：12分；≥75%：9分；≥70%：6分；否则0分。</t>
  </si>
  <si>
    <t>合计</t>
  </si>
  <si>
    <t>区生态环境乡镇污水处理厂项目绩效评价调查问卷</t>
  </si>
  <si>
    <t>你好：</t>
  </si>
  <si>
    <t xml:space="preserve">姓名：  </t>
  </si>
  <si>
    <t>年龄：</t>
  </si>
  <si>
    <t>联系方式：</t>
  </si>
  <si>
    <t xml:space="preserve">  目前，正在对区生态环境局乡镇污水处理厂项目进行绩效评价。我们将就项目实施后的情况向你作些了解。请你根据实际情况或你了解的情况回答下面的问题。请你实事求是地回答。</t>
  </si>
  <si>
    <t>1、您认为污水处理厂是否污染了周围生活环境？</t>
  </si>
  <si>
    <t xml:space="preserve">服务对象对污水处理厂周边环境满意度；污水处理厂是否有废水排除；污水处理厂是否影响到周围群众正常生活等。                                                                                  </t>
  </si>
  <si>
    <t xml:space="preserve">A、□是     </t>
  </si>
  <si>
    <t xml:space="preserve">  B、□ 没有</t>
  </si>
  <si>
    <t>C、□不确定</t>
  </si>
  <si>
    <t>2、您对污水处理厂周围的环境是否满意？</t>
  </si>
  <si>
    <t>A、□非常满意   B、□满意  C、□不是很满意  D、□不满意</t>
  </si>
  <si>
    <t>3、污水处理厂是否有污水排出？</t>
  </si>
  <si>
    <t>A、□是     B、□ 没有  C、□不清楚</t>
  </si>
  <si>
    <t>4、污水处理厂是否影响到是否影响周围群众的正常生活？{选择是继续填写5}</t>
  </si>
  <si>
    <t>5、影响主要表现在哪些方面？</t>
  </si>
  <si>
    <t>A、□污水处理过程噪音较大     B、□ 产生刺激性气味  C、□处理后的污水有异味</t>
  </si>
  <si>
    <t>6、您认为污水处理厂是否可以保护水生态环境？</t>
  </si>
  <si>
    <t>7、您对污水处理厂这个项目是否满意？</t>
  </si>
  <si>
    <t>此外，你对该类项目在今后有什么意见或建议：</t>
  </si>
  <si>
    <t>感谢你的合作！</t>
  </si>
  <si>
    <t>工作单位：</t>
  </si>
  <si>
    <t>目前，正在对区生态环境乡镇污水处理厂项目进行绩效评价。我们将就项目实施后的情况向你作些了解。请你根据实际情况或你了解的情况回答下面的问题。请你实事求是地回答。</t>
  </si>
  <si>
    <t>1、</t>
  </si>
  <si>
    <t>您对污水处理厂运行效果是否满意？</t>
  </si>
  <si>
    <t>2、</t>
  </si>
  <si>
    <t>您对污水处理厂管理模式等是否满意？</t>
  </si>
  <si>
    <t>3、</t>
  </si>
  <si>
    <t>您对污水处理厂运行能力是否满意</t>
  </si>
  <si>
    <t>2018-2019年区生态环境乡镇污水处理厂项目绩效评价指标体系</t>
  </si>
  <si>
    <t>实际得分</t>
  </si>
  <si>
    <t>评分说明</t>
  </si>
  <si>
    <t>预算执行管理</t>
  </si>
  <si>
    <t>每符合1项0.1分。</t>
  </si>
  <si>
    <t xml:space="preserve">①项目是否按照规定的程序申请设立；
②审批文件、材料是否符合相关要求；
</t>
  </si>
  <si>
    <r>
      <rPr>
        <sz val="10"/>
        <rFont val="楷体_GB2312"/>
        <charset val="134"/>
      </rPr>
      <t>符合</t>
    </r>
    <r>
      <rPr>
        <sz val="10"/>
        <rFont val="Segoe UI Symbol"/>
        <charset val="134"/>
      </rPr>
      <t>②</t>
    </r>
    <r>
      <rPr>
        <sz val="10"/>
        <rFont val="楷体_GB2312"/>
        <charset val="134"/>
      </rPr>
      <t>或</t>
    </r>
    <r>
      <rPr>
        <sz val="10"/>
        <rFont val="Segoe UI Symbol"/>
        <charset val="134"/>
      </rPr>
      <t>③</t>
    </r>
    <r>
      <rPr>
        <sz val="10"/>
        <rFont val="楷体_GB2312"/>
        <charset val="134"/>
      </rPr>
      <t>项0.</t>
    </r>
    <r>
      <rPr>
        <sz val="10"/>
        <rFont val="Calibri"/>
        <charset val="134"/>
      </rPr>
      <t>5</t>
    </r>
    <r>
      <rPr>
        <sz val="10"/>
        <rFont val="楷体_GB2312"/>
        <charset val="134"/>
      </rPr>
      <t>分；</t>
    </r>
  </si>
  <si>
    <t>每符合1项0.5分；</t>
  </si>
  <si>
    <r>
      <rPr>
        <sz val="10"/>
        <rFont val="宋体"/>
        <charset val="134"/>
      </rPr>
      <t>18年、19年绩效目标设置不合理（绩效目标设置为与环投签订合同）</t>
    </r>
    <r>
      <rPr>
        <sz val="10"/>
        <rFont val="宋体"/>
        <charset val="134"/>
      </rPr>
      <t>①</t>
    </r>
    <r>
      <rPr>
        <sz val="10"/>
        <rFont val="宋体"/>
        <charset val="134"/>
      </rPr>
      <t>绩效目标与实际工作不相关；</t>
    </r>
    <r>
      <rPr>
        <sz val="10"/>
        <rFont val="宋体"/>
        <charset val="134"/>
      </rPr>
      <t>②</t>
    </r>
    <r>
      <rPr>
        <sz val="10"/>
        <rFont val="宋体"/>
        <charset val="134"/>
      </rPr>
      <t>产出效益不符合正常业绩水平；</t>
    </r>
    <r>
      <rPr>
        <sz val="10"/>
        <rFont val="Calibri"/>
        <charset val="134"/>
      </rPr>
      <t>③</t>
    </r>
    <r>
      <rPr>
        <sz val="10"/>
        <rFont val="宋体"/>
        <charset val="134"/>
      </rPr>
      <t>绩效目标设置不合理</t>
    </r>
  </si>
  <si>
    <t>①项1分；②、③项各0.5分，不符合不得分。</t>
  </si>
  <si>
    <t>目标产出数量年污水处理量约21813方；28年设计规模为1.65万m³/天；2019年设计规模约2.1万m³/天，目标数量与实际数量对应性弱。</t>
  </si>
  <si>
    <t>资金投入</t>
  </si>
  <si>
    <t>预算编制
科学性</t>
  </si>
  <si>
    <r>
      <rPr>
        <sz val="10"/>
        <rFont val="Segoe UI Symbol"/>
        <charset val="134"/>
      </rPr>
      <t>①</t>
    </r>
    <r>
      <rPr>
        <sz val="10"/>
        <rFont val="楷体_GB2312"/>
        <charset val="134"/>
      </rPr>
      <t xml:space="preserve">预算编制是否经过科学论证；
</t>
    </r>
    <r>
      <rPr>
        <sz val="10"/>
        <rFont val="Segoe UI Symbol"/>
        <charset val="134"/>
      </rPr>
      <t>②</t>
    </r>
    <r>
      <rPr>
        <sz val="10"/>
        <rFont val="楷体_GB2312"/>
        <charset val="134"/>
      </rPr>
      <t xml:space="preserve">预算内容与项目内容是否匹配；
</t>
    </r>
    <r>
      <rPr>
        <sz val="10"/>
        <rFont val="Segoe UI Symbol"/>
        <charset val="134"/>
      </rPr>
      <t>③</t>
    </r>
    <r>
      <rPr>
        <sz val="10"/>
        <rFont val="楷体_GB2312"/>
        <charset val="134"/>
      </rPr>
      <t xml:space="preserve">预算额度测算依据是否充分，是否按照标准编制；
</t>
    </r>
    <r>
      <rPr>
        <sz val="10"/>
        <rFont val="Segoe UI Symbol"/>
        <charset val="134"/>
      </rPr>
      <t>④</t>
    </r>
    <r>
      <rPr>
        <sz val="10"/>
        <rFont val="楷体_GB2312"/>
        <charset val="134"/>
      </rPr>
      <t>预算确定的项目投资额或资金量是否与工作任务相匹配。</t>
    </r>
  </si>
  <si>
    <t>每符合1项0.25分。</t>
  </si>
  <si>
    <t>资金分配
合理性</t>
  </si>
  <si>
    <t>①预算资金分配依据是否充分；
②资金分配额度是否合理，与项目单位或地方实际是否相适应。</t>
  </si>
  <si>
    <t>每符合1项0.5分。</t>
  </si>
  <si>
    <t>组织实施</t>
  </si>
  <si>
    <t xml:space="preserve">制度执行有效性
</t>
  </si>
  <si>
    <r>
      <rPr>
        <sz val="10"/>
        <rFont val="宋体"/>
        <charset val="134"/>
      </rPr>
      <t>①</t>
    </r>
    <r>
      <rPr>
        <sz val="10"/>
        <rFont val="楷体_GB2312"/>
        <charset val="134"/>
      </rPr>
      <t xml:space="preserve">是否遵守相关法律法规和相关管理规定；
</t>
    </r>
    <r>
      <rPr>
        <sz val="10"/>
        <rFont val="宋体"/>
        <charset val="134"/>
      </rPr>
      <t>②</t>
    </r>
    <r>
      <rPr>
        <sz val="10"/>
        <rFont val="楷体_GB2312"/>
        <charset val="134"/>
      </rPr>
      <t xml:space="preserve">项目调整及支出调整手续是否完备；
</t>
    </r>
    <r>
      <rPr>
        <sz val="10"/>
        <rFont val="宋体"/>
        <charset val="134"/>
      </rPr>
      <t>③</t>
    </r>
    <r>
      <rPr>
        <sz val="10"/>
        <rFont val="楷体_GB2312"/>
        <charset val="134"/>
      </rPr>
      <t xml:space="preserve">项目合同书、验收报告、技术鉴定等资料是否齐全并及时归档；
</t>
    </r>
    <r>
      <rPr>
        <sz val="10"/>
        <rFont val="宋体"/>
        <charset val="134"/>
      </rPr>
      <t>④</t>
    </r>
    <r>
      <rPr>
        <sz val="10"/>
        <rFont val="楷体_GB2312"/>
        <charset val="134"/>
      </rPr>
      <t>项目实施的人员条件、场地设备、信息支撑等是否落实到位。</t>
    </r>
  </si>
  <si>
    <t>年污水处理量</t>
  </si>
  <si>
    <t>符合标准得5分，每不符合1项扣1分。</t>
  </si>
  <si>
    <t>综合闲置率为54.12%，处理量不达标</t>
  </si>
  <si>
    <t>污水收集能力</t>
  </si>
  <si>
    <t>与历史数据（同期历史数据）比较</t>
  </si>
  <si>
    <t>超过同期数据得5分；未超过视具体情况扣分。</t>
  </si>
  <si>
    <t>无法得到相应数据</t>
  </si>
  <si>
    <t>设计污水处理能力与实际处理污水能力比较</t>
  </si>
  <si>
    <t>闲置率＜20%：5分；20%≤闲置率≤30%：3分；30%＜闲置率≤40%：2分；40%＜闲置率≤50%：1分；否则不得分。</t>
  </si>
  <si>
    <t>闲置率为54.12%</t>
  </si>
  <si>
    <t>年污水处理质量是否达标</t>
  </si>
  <si>
    <t>符合标准得10分，每不符合1项扣1分。</t>
  </si>
  <si>
    <t>成本控制</t>
  </si>
  <si>
    <t>与其他区县比较成本控制水平</t>
  </si>
  <si>
    <t>成本高于其他区县：不得分；</t>
  </si>
  <si>
    <t>年污水处理量时效达标</t>
  </si>
  <si>
    <t>完成及时率=[（计划完成时间-实际完成时间）/计划完成时间]×100%。</t>
  </si>
  <si>
    <t>完成及时率≥0%，满分；完成及时率为负数，不得分。</t>
  </si>
  <si>
    <t>保护水生态环境</t>
  </si>
  <si>
    <t>通过问卷调查了解污水处理厂是否保护水生态环境</t>
  </si>
  <si>
    <t>采用问卷调查，满意度≥90%：10分；≥80%：8分；≥70%：6分；≥60%：4分；否则0分。</t>
  </si>
  <si>
    <t>促进就业</t>
  </si>
  <si>
    <t>与历史就业人数比较</t>
  </si>
  <si>
    <t>就业人数≥历史就业人数：10分；小于视情况扣分。</t>
  </si>
  <si>
    <t>主管部门满意度</t>
  </si>
  <si>
    <t>主管部门对污水处理厂运行效果、管理情况等情况的满意度</t>
  </si>
  <si>
    <t>采用问卷调查，满意度≥95%：10分；≥85%：8分；≥75%：6分；≥70%：1分；否则0分。</t>
  </si>
</sst>
</file>

<file path=xl/styles.xml><?xml version="1.0" encoding="utf-8"?>
<styleSheet xmlns="http://schemas.openxmlformats.org/spreadsheetml/2006/main">
  <numFmts count="7">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00%"/>
    <numFmt numFmtId="177" formatCode="#,##0.00_ "/>
    <numFmt numFmtId="178" formatCode="0.00_);[Red]\(0.00\)"/>
  </numFmts>
  <fonts count="42">
    <font>
      <sz val="11"/>
      <color theme="1"/>
      <name val="宋体"/>
      <charset val="134"/>
      <scheme val="minor"/>
    </font>
    <font>
      <sz val="10.5"/>
      <color rgb="FF000000"/>
      <name val="仿宋"/>
      <charset val="134"/>
    </font>
    <font>
      <b/>
      <sz val="10.5"/>
      <color rgb="FF000000"/>
      <name val="仿宋"/>
      <charset val="134"/>
    </font>
    <font>
      <sz val="10"/>
      <color theme="1"/>
      <name val="Times New Roman"/>
      <charset val="134"/>
    </font>
    <font>
      <sz val="18"/>
      <name val="宋体"/>
      <charset val="134"/>
    </font>
    <font>
      <b/>
      <sz val="10"/>
      <name val="宋体"/>
      <charset val="134"/>
    </font>
    <font>
      <sz val="10"/>
      <name val="宋体"/>
      <charset val="134"/>
    </font>
    <font>
      <sz val="10"/>
      <name val="楷体_GB2312"/>
      <charset val="134"/>
    </font>
    <font>
      <sz val="11"/>
      <name val="宋体"/>
      <charset val="134"/>
      <scheme val="minor"/>
    </font>
    <font>
      <sz val="11"/>
      <name val="宋体"/>
      <charset val="134"/>
    </font>
    <font>
      <sz val="12"/>
      <name val="宋体"/>
      <charset val="134"/>
    </font>
    <font>
      <sz val="9"/>
      <name val="宋体"/>
      <charset val="134"/>
    </font>
    <font>
      <b/>
      <sz val="12"/>
      <name val="宋体"/>
      <charset val="134"/>
    </font>
    <font>
      <sz val="10"/>
      <color indexed="8"/>
      <name val="宋体"/>
      <charset val="134"/>
    </font>
    <font>
      <sz val="10"/>
      <color rgb="FFFF0000"/>
      <name val="宋体"/>
      <charset val="134"/>
    </font>
    <font>
      <sz val="11"/>
      <color rgb="FFFF0000"/>
      <name val="宋体"/>
      <charset val="134"/>
      <scheme val="minor"/>
    </font>
    <font>
      <sz val="10"/>
      <name val="仿宋"/>
      <charset val="134"/>
    </font>
    <font>
      <sz val="11"/>
      <name val="仿宋"/>
      <charset val="134"/>
    </font>
    <font>
      <b/>
      <sz val="16"/>
      <name val="仿宋"/>
      <charset val="134"/>
    </font>
    <font>
      <b/>
      <sz val="10"/>
      <name val="仿宋"/>
      <charset val="134"/>
    </font>
    <font>
      <sz val="11"/>
      <color indexed="8"/>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sz val="10"/>
      <name val="Segoe UI Symbol"/>
      <charset val="134"/>
    </font>
    <font>
      <sz val="10"/>
      <name val="Calibri"/>
      <charset val="134"/>
    </font>
  </fonts>
  <fills count="36">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rgb="FF92D05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1">
    <border>
      <left/>
      <right/>
      <top/>
      <bottom/>
      <diagonal/>
    </border>
    <border>
      <left/>
      <right/>
      <top style="double">
        <color rgb="FF000000"/>
      </top>
      <bottom/>
      <diagonal/>
    </border>
    <border>
      <left/>
      <right/>
      <top style="double">
        <color rgb="FF000000"/>
      </top>
      <bottom style="dotted">
        <color rgb="FF000000"/>
      </bottom>
      <diagonal/>
    </border>
    <border>
      <left/>
      <right/>
      <top/>
      <bottom style="dotted">
        <color rgb="FF000000"/>
      </bottom>
      <diagonal/>
    </border>
    <border>
      <left/>
      <right/>
      <top style="dotted">
        <color rgb="FF000000"/>
      </top>
      <bottom/>
      <diagonal/>
    </border>
    <border>
      <left/>
      <right/>
      <top/>
      <bottom style="dotted">
        <color auto="1"/>
      </bottom>
      <diagonal/>
    </border>
    <border>
      <left/>
      <right/>
      <top/>
      <bottom style="double">
        <color rgb="FF000000"/>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7">
    <xf numFmtId="0" fontId="0" fillId="0" borderId="0">
      <alignment vertical="center"/>
    </xf>
    <xf numFmtId="42" fontId="0" fillId="0" borderId="0" applyFont="0" applyFill="0" applyBorder="0" applyAlignment="0" applyProtection="0">
      <alignment vertical="center"/>
    </xf>
    <xf numFmtId="0" fontId="21" fillId="29" borderId="0" applyNumberFormat="0" applyBorder="0" applyAlignment="0" applyProtection="0">
      <alignment vertical="center"/>
    </xf>
    <xf numFmtId="0" fontId="36" fillId="26"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1" borderId="0" applyNumberFormat="0" applyBorder="0" applyAlignment="0" applyProtection="0">
      <alignment vertical="center"/>
    </xf>
    <xf numFmtId="0" fontId="28" fillId="12" borderId="0" applyNumberFormat="0" applyBorder="0" applyAlignment="0" applyProtection="0">
      <alignment vertical="center"/>
    </xf>
    <xf numFmtId="43" fontId="0" fillId="0" borderId="0" applyFont="0" applyFill="0" applyBorder="0" applyAlignment="0" applyProtection="0">
      <alignment vertical="center"/>
    </xf>
    <xf numFmtId="0" fontId="29" fillId="25"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20" fillId="0" borderId="0">
      <alignment vertical="center"/>
    </xf>
    <xf numFmtId="0" fontId="0" fillId="18" borderId="16" applyNumberFormat="0" applyFont="0" applyAlignment="0" applyProtection="0">
      <alignment vertical="center"/>
    </xf>
    <xf numFmtId="0" fontId="29" fillId="31" borderId="0" applyNumberFormat="0" applyBorder="0" applyAlignment="0" applyProtection="0">
      <alignment vertical="center"/>
    </xf>
    <xf numFmtId="0" fontId="2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1" fillId="0" borderId="14" applyNumberFormat="0" applyFill="0" applyAlignment="0" applyProtection="0">
      <alignment vertical="center"/>
    </xf>
    <xf numFmtId="0" fontId="23" fillId="0" borderId="14" applyNumberFormat="0" applyFill="0" applyAlignment="0" applyProtection="0">
      <alignment vertical="center"/>
    </xf>
    <xf numFmtId="0" fontId="29" fillId="24" borderId="0" applyNumberFormat="0" applyBorder="0" applyAlignment="0" applyProtection="0">
      <alignment vertical="center"/>
    </xf>
    <xf numFmtId="0" fontId="26" fillId="0" borderId="18" applyNumberFormat="0" applyFill="0" applyAlignment="0" applyProtection="0">
      <alignment vertical="center"/>
    </xf>
    <xf numFmtId="0" fontId="29" fillId="23" borderId="0" applyNumberFormat="0" applyBorder="0" applyAlignment="0" applyProtection="0">
      <alignment vertical="center"/>
    </xf>
    <xf numFmtId="0" fontId="30" fillId="17" borderId="15" applyNumberFormat="0" applyAlignment="0" applyProtection="0">
      <alignment vertical="center"/>
    </xf>
    <xf numFmtId="0" fontId="39" fillId="17" borderId="19" applyNumberFormat="0" applyAlignment="0" applyProtection="0">
      <alignment vertical="center"/>
    </xf>
    <xf numFmtId="0" fontId="22" fillId="9" borderId="13" applyNumberFormat="0" applyAlignment="0" applyProtection="0">
      <alignment vertical="center"/>
    </xf>
    <xf numFmtId="0" fontId="21" fillId="28" borderId="0" applyNumberFormat="0" applyBorder="0" applyAlignment="0" applyProtection="0">
      <alignment vertical="center"/>
    </xf>
    <xf numFmtId="0" fontId="29" fillId="16" borderId="0" applyNumberFormat="0" applyBorder="0" applyAlignment="0" applyProtection="0">
      <alignment vertical="center"/>
    </xf>
    <xf numFmtId="0" fontId="38" fillId="0" borderId="20" applyNumberFormat="0" applyFill="0" applyAlignment="0" applyProtection="0">
      <alignment vertical="center"/>
    </xf>
    <xf numFmtId="0" fontId="32" fillId="0" borderId="17" applyNumberFormat="0" applyFill="0" applyAlignment="0" applyProtection="0">
      <alignment vertical="center"/>
    </xf>
    <xf numFmtId="0" fontId="37" fillId="27" borderId="0" applyNumberFormat="0" applyBorder="0" applyAlignment="0" applyProtection="0">
      <alignment vertical="center"/>
    </xf>
    <xf numFmtId="0" fontId="35" fillId="22" borderId="0" applyNumberFormat="0" applyBorder="0" applyAlignment="0" applyProtection="0">
      <alignment vertical="center"/>
    </xf>
    <xf numFmtId="0" fontId="21" fillId="35" borderId="0" applyNumberFormat="0" applyBorder="0" applyAlignment="0" applyProtection="0">
      <alignment vertical="center"/>
    </xf>
    <xf numFmtId="0" fontId="29" fillId="15" borderId="0" applyNumberFormat="0" applyBorder="0" applyAlignment="0" applyProtection="0">
      <alignment vertical="center"/>
    </xf>
    <xf numFmtId="0" fontId="21" fillId="34" borderId="0" applyNumberFormat="0" applyBorder="0" applyAlignment="0" applyProtection="0">
      <alignment vertical="center"/>
    </xf>
    <xf numFmtId="0" fontId="21" fillId="8" borderId="0" applyNumberFormat="0" applyBorder="0" applyAlignment="0" applyProtection="0">
      <alignment vertical="center"/>
    </xf>
    <xf numFmtId="0" fontId="21" fillId="33" borderId="0" applyNumberFormat="0" applyBorder="0" applyAlignment="0" applyProtection="0">
      <alignment vertical="center"/>
    </xf>
    <xf numFmtId="0" fontId="21" fillId="7" borderId="0" applyNumberFormat="0" applyBorder="0" applyAlignment="0" applyProtection="0">
      <alignment vertical="center"/>
    </xf>
    <xf numFmtId="0" fontId="29" fillId="20" borderId="0" applyNumberFormat="0" applyBorder="0" applyAlignment="0" applyProtection="0">
      <alignment vertical="center"/>
    </xf>
    <xf numFmtId="0" fontId="29" fillId="14" borderId="0" applyNumberFormat="0" applyBorder="0" applyAlignment="0" applyProtection="0">
      <alignment vertical="center"/>
    </xf>
    <xf numFmtId="0" fontId="21" fillId="32" borderId="0" applyNumberFormat="0" applyBorder="0" applyAlignment="0" applyProtection="0">
      <alignment vertical="center"/>
    </xf>
    <xf numFmtId="0" fontId="21" fillId="6" borderId="0" applyNumberFormat="0" applyBorder="0" applyAlignment="0" applyProtection="0">
      <alignment vertical="center"/>
    </xf>
    <xf numFmtId="0" fontId="29" fillId="13" borderId="0" applyNumberFormat="0" applyBorder="0" applyAlignment="0" applyProtection="0">
      <alignment vertical="center"/>
    </xf>
    <xf numFmtId="0" fontId="21" fillId="5" borderId="0" applyNumberFormat="0" applyBorder="0" applyAlignment="0" applyProtection="0">
      <alignment vertical="center"/>
    </xf>
    <xf numFmtId="0" fontId="29" fillId="30" borderId="0" applyNumberFormat="0" applyBorder="0" applyAlignment="0" applyProtection="0">
      <alignment vertical="center"/>
    </xf>
    <xf numFmtId="0" fontId="29" fillId="19" borderId="0" applyNumberFormat="0" applyBorder="0" applyAlignment="0" applyProtection="0">
      <alignment vertical="center"/>
    </xf>
    <xf numFmtId="0" fontId="20" fillId="0" borderId="0">
      <alignment vertical="center"/>
    </xf>
    <xf numFmtId="0" fontId="20" fillId="0" borderId="0" applyProtection="0">
      <alignment vertical="center"/>
    </xf>
    <xf numFmtId="0" fontId="21" fillId="10" borderId="0" applyNumberFormat="0" applyBorder="0" applyAlignment="0" applyProtection="0">
      <alignment vertical="center"/>
    </xf>
    <xf numFmtId="0" fontId="29" fillId="21" borderId="0" applyNumberFormat="0" applyBorder="0" applyAlignment="0" applyProtection="0">
      <alignment vertical="center"/>
    </xf>
    <xf numFmtId="0" fontId="20" fillId="0" borderId="0">
      <alignment vertical="center"/>
    </xf>
    <xf numFmtId="0" fontId="20" fillId="0" borderId="0">
      <alignment vertical="center"/>
    </xf>
    <xf numFmtId="0" fontId="10" fillId="0" borderId="0">
      <alignment vertical="center"/>
    </xf>
    <xf numFmtId="0" fontId="20" fillId="0" borderId="0">
      <alignment vertical="center"/>
    </xf>
    <xf numFmtId="0" fontId="20" fillId="0" borderId="0">
      <alignment vertical="center"/>
    </xf>
  </cellStyleXfs>
  <cellXfs count="114">
    <xf numFmtId="0" fontId="0" fillId="0" borderId="0" xfId="0">
      <alignment vertical="center"/>
    </xf>
    <xf numFmtId="0" fontId="1" fillId="2" borderId="1" xfId="0" applyFont="1" applyFill="1" applyBorder="1" applyAlignment="1">
      <alignment horizontal="center" vertical="center" wrapText="1"/>
    </xf>
    <xf numFmtId="0" fontId="1" fillId="0" borderId="2" xfId="0" applyFont="1" applyBorder="1" applyAlignment="1">
      <alignment horizontal="center" vertical="center"/>
    </xf>
    <xf numFmtId="0" fontId="1" fillId="2" borderId="3" xfId="0" applyFont="1" applyFill="1" applyBorder="1" applyAlignment="1">
      <alignment horizontal="center" vertical="center" wrapText="1"/>
    </xf>
    <xf numFmtId="0" fontId="1" fillId="0" borderId="3" xfId="0" applyFont="1" applyBorder="1" applyAlignment="1">
      <alignment horizontal="center" vertical="center"/>
    </xf>
    <xf numFmtId="0" fontId="1" fillId="2" borderId="4"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Alignment="1">
      <alignment horizontal="center" vertical="center" wrapText="1"/>
    </xf>
    <xf numFmtId="0" fontId="1" fillId="0" borderId="5" xfId="0" applyFont="1" applyBorder="1" applyAlignment="1">
      <alignment horizontal="center"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6" xfId="0" applyFont="1" applyBorder="1" applyAlignment="1">
      <alignment horizontal="center" vertical="center"/>
    </xf>
    <xf numFmtId="0" fontId="3" fillId="0" borderId="0" xfId="0" applyFont="1" applyAlignment="1">
      <alignment vertical="center" wrapText="1"/>
    </xf>
    <xf numFmtId="0" fontId="0" fillId="0" borderId="0" xfId="0" applyAlignment="1">
      <alignment vertical="center" wrapText="1"/>
    </xf>
    <xf numFmtId="0" fontId="4" fillId="0" borderId="7" xfId="54" applyFont="1" applyFill="1" applyBorder="1" applyAlignment="1">
      <alignment horizontal="center" vertical="center"/>
    </xf>
    <xf numFmtId="0" fontId="5" fillId="0" borderId="8" xfId="54" applyFont="1" applyFill="1" applyBorder="1" applyAlignment="1">
      <alignment horizontal="center" vertical="center" wrapText="1"/>
    </xf>
    <xf numFmtId="0" fontId="5" fillId="0" borderId="9" xfId="54" applyFont="1" applyFill="1" applyBorder="1" applyAlignment="1">
      <alignment horizontal="center" vertical="center" wrapText="1"/>
    </xf>
    <xf numFmtId="0" fontId="6" fillId="0" borderId="9" xfId="56" applyFont="1" applyFill="1" applyBorder="1" applyAlignment="1">
      <alignment horizontal="center" vertical="center" textRotation="255"/>
    </xf>
    <xf numFmtId="0" fontId="6" fillId="0" borderId="9" xfId="54" applyFont="1" applyFill="1" applyBorder="1" applyAlignment="1">
      <alignment horizontal="center" vertical="center" wrapText="1"/>
    </xf>
    <xf numFmtId="0" fontId="7" fillId="0" borderId="8" xfId="56" applyFont="1" applyFill="1" applyBorder="1" applyAlignment="1">
      <alignment horizontal="center" vertical="center" wrapText="1"/>
    </xf>
    <xf numFmtId="0" fontId="7" fillId="0" borderId="8" xfId="56" applyFont="1" applyFill="1" applyBorder="1" applyAlignment="1">
      <alignment horizontal="left" vertical="center" wrapText="1"/>
    </xf>
    <xf numFmtId="0" fontId="6" fillId="0" borderId="9" xfId="54" applyFont="1" applyFill="1" applyBorder="1" applyAlignment="1">
      <alignment horizontal="left" vertical="center" wrapText="1"/>
    </xf>
    <xf numFmtId="0" fontId="6" fillId="0" borderId="10" xfId="56" applyFont="1" applyFill="1" applyBorder="1" applyAlignment="1">
      <alignment horizontal="center" vertical="center" textRotation="255"/>
    </xf>
    <xf numFmtId="0" fontId="6" fillId="0" borderId="10" xfId="54" applyFont="1" applyFill="1" applyBorder="1" applyAlignment="1">
      <alignment horizontal="center" vertical="center" wrapText="1"/>
    </xf>
    <xf numFmtId="0" fontId="6" fillId="0" borderId="9" xfId="56" applyFont="1" applyFill="1" applyBorder="1" applyAlignment="1">
      <alignment horizontal="center" vertical="center" wrapText="1"/>
    </xf>
    <xf numFmtId="0" fontId="7" fillId="0" borderId="9" xfId="56" applyFont="1" applyFill="1" applyBorder="1" applyAlignment="1">
      <alignment horizontal="center" vertical="center" wrapText="1"/>
    </xf>
    <xf numFmtId="0" fontId="7" fillId="0" borderId="8" xfId="56" applyFont="1" applyFill="1" applyBorder="1" applyAlignment="1">
      <alignment vertical="center" wrapText="1"/>
    </xf>
    <xf numFmtId="0" fontId="6" fillId="0" borderId="11" xfId="56" applyFont="1" applyFill="1" applyBorder="1" applyAlignment="1">
      <alignment horizontal="center" vertical="center" wrapText="1"/>
    </xf>
    <xf numFmtId="0" fontId="7" fillId="0" borderId="11" xfId="56" applyFont="1" applyFill="1" applyBorder="1" applyAlignment="1">
      <alignment horizontal="center" vertical="center" wrapText="1"/>
    </xf>
    <xf numFmtId="0" fontId="6" fillId="0" borderId="8" xfId="56" applyFont="1" applyFill="1" applyBorder="1" applyAlignment="1">
      <alignment vertical="center" wrapText="1"/>
    </xf>
    <xf numFmtId="0" fontId="6" fillId="0" borderId="10" xfId="56" applyFont="1" applyFill="1" applyBorder="1" applyAlignment="1">
      <alignment horizontal="center" vertical="center" wrapText="1"/>
    </xf>
    <xf numFmtId="0" fontId="6" fillId="0" borderId="11" xfId="56" applyFont="1" applyFill="1" applyBorder="1" applyAlignment="1">
      <alignment horizontal="center" vertical="center" textRotation="255"/>
    </xf>
    <xf numFmtId="0" fontId="6" fillId="0" borderId="11" xfId="54" applyFont="1" applyFill="1" applyBorder="1" applyAlignment="1">
      <alignment horizontal="center" vertical="center" wrapText="1"/>
    </xf>
    <xf numFmtId="0" fontId="6" fillId="0" borderId="8" xfId="54" applyFont="1" applyFill="1" applyBorder="1" applyAlignment="1">
      <alignment horizontal="center" vertical="center" textRotation="255" wrapText="1"/>
    </xf>
    <xf numFmtId="0" fontId="6" fillId="0" borderId="8" xfId="54" applyFont="1" applyFill="1" applyBorder="1" applyAlignment="1">
      <alignment horizontal="center" vertical="center" wrapText="1"/>
    </xf>
    <xf numFmtId="0" fontId="6" fillId="3" borderId="9" xfId="54" applyFont="1" applyFill="1" applyBorder="1" applyAlignment="1">
      <alignment horizontal="left" vertical="center" wrapText="1"/>
    </xf>
    <xf numFmtId="0" fontId="6" fillId="3" borderId="9" xfId="54" applyFont="1" applyFill="1" applyBorder="1" applyAlignment="1">
      <alignment horizontal="center" vertical="center" wrapText="1"/>
    </xf>
    <xf numFmtId="0" fontId="7" fillId="3" borderId="8" xfId="56" applyFont="1" applyFill="1" applyBorder="1" applyAlignment="1">
      <alignment horizontal="left" vertical="center" wrapText="1"/>
    </xf>
    <xf numFmtId="0" fontId="6" fillId="0" borderId="11" xfId="54" applyFont="1" applyFill="1" applyBorder="1" applyAlignment="1">
      <alignment horizontal="left" vertical="center" wrapText="1"/>
    </xf>
    <xf numFmtId="0" fontId="6" fillId="0" borderId="8" xfId="54" applyFont="1" applyFill="1" applyBorder="1" applyAlignment="1">
      <alignment vertical="center" wrapText="1"/>
    </xf>
    <xf numFmtId="0" fontId="8" fillId="0" borderId="8" xfId="0" applyFont="1" applyFill="1" applyBorder="1" applyAlignment="1">
      <alignment vertical="center" wrapText="1"/>
    </xf>
    <xf numFmtId="0" fontId="6" fillId="0" borderId="9" xfId="54" applyFont="1" applyFill="1" applyBorder="1" applyAlignment="1">
      <alignment horizontal="center" vertical="center" textRotation="255" wrapText="1"/>
    </xf>
    <xf numFmtId="0" fontId="6" fillId="0" borderId="11" xfId="54" applyFont="1" applyFill="1" applyBorder="1" applyAlignment="1">
      <alignment horizontal="center" vertical="center" textRotation="255" wrapText="1"/>
    </xf>
    <xf numFmtId="0" fontId="6" fillId="0" borderId="8" xfId="54" applyFont="1" applyFill="1" applyBorder="1" applyAlignment="1">
      <alignment horizontal="center" vertical="center"/>
    </xf>
    <xf numFmtId="0" fontId="8" fillId="0" borderId="0" xfId="0" applyFont="1" applyFill="1" applyAlignment="1">
      <alignment vertical="center" wrapText="1"/>
    </xf>
    <xf numFmtId="0" fontId="9" fillId="0" borderId="8" xfId="54" applyFont="1" applyFill="1" applyBorder="1">
      <alignment vertical="center"/>
    </xf>
    <xf numFmtId="0" fontId="5" fillId="0" borderId="8" xfId="54" applyFont="1" applyFill="1" applyBorder="1" applyAlignment="1">
      <alignment horizontal="center" vertical="center"/>
    </xf>
    <xf numFmtId="43" fontId="5" fillId="0" borderId="12" xfId="8" applyFont="1" applyFill="1" applyBorder="1" applyAlignment="1">
      <alignment horizontal="center" vertical="center" wrapText="1"/>
    </xf>
    <xf numFmtId="0" fontId="10" fillId="0" borderId="8" xfId="56" applyFont="1" applyFill="1" applyBorder="1" applyAlignment="1">
      <alignment vertical="center" wrapText="1"/>
    </xf>
    <xf numFmtId="43" fontId="5" fillId="3" borderId="12" xfId="8" applyFont="1" applyFill="1" applyBorder="1" applyAlignment="1">
      <alignment horizontal="center" vertical="center" wrapText="1"/>
    </xf>
    <xf numFmtId="177" fontId="5" fillId="0" borderId="12" xfId="8" applyNumberFormat="1" applyFont="1" applyFill="1" applyBorder="1" applyAlignment="1">
      <alignment horizontal="center" vertical="center" wrapText="1"/>
    </xf>
    <xf numFmtId="0" fontId="11" fillId="0" borderId="8" xfId="54" applyFont="1" applyFill="1" applyBorder="1" applyAlignment="1">
      <alignment vertical="center" wrapText="1"/>
    </xf>
    <xf numFmtId="10" fontId="6" fillId="0" borderId="9" xfId="54" applyNumberFormat="1" applyFont="1" applyFill="1" applyBorder="1" applyAlignment="1">
      <alignment horizontal="left" vertical="center" wrapText="1"/>
    </xf>
    <xf numFmtId="10" fontId="6" fillId="0" borderId="8" xfId="54" applyNumberFormat="1" applyFont="1" applyFill="1" applyBorder="1" applyAlignment="1">
      <alignment horizontal="left" vertical="center" wrapText="1"/>
    </xf>
    <xf numFmtId="43" fontId="5" fillId="0" borderId="8" xfId="8" applyFont="1" applyFill="1" applyBorder="1" applyAlignment="1">
      <alignment horizontal="center" vertical="center"/>
    </xf>
    <xf numFmtId="0" fontId="12" fillId="0" borderId="0" xfId="0" applyFont="1" applyAlignment="1">
      <alignment horizontal="center" vertical="center" wrapText="1"/>
    </xf>
    <xf numFmtId="0" fontId="0" fillId="0" borderId="0" xfId="0" applyAlignment="1"/>
    <xf numFmtId="0" fontId="6" fillId="0" borderId="0" xfId="0" applyFont="1" applyAlignment="1">
      <alignment horizontal="left" vertical="center" wrapText="1"/>
    </xf>
    <xf numFmtId="0" fontId="0" fillId="0" borderId="0" xfId="0" applyFont="1">
      <alignment vertical="center"/>
    </xf>
    <xf numFmtId="0" fontId="13" fillId="0" borderId="0" xfId="0" applyFont="1">
      <alignment vertical="center"/>
    </xf>
    <xf numFmtId="0" fontId="13" fillId="0" borderId="8" xfId="0" applyFont="1" applyBorder="1" applyAlignment="1">
      <alignment horizontal="center" vertical="center"/>
    </xf>
    <xf numFmtId="0" fontId="13" fillId="0" borderId="0" xfId="0" applyFont="1" applyAlignment="1">
      <alignment horizontal="center" vertical="center"/>
    </xf>
    <xf numFmtId="0" fontId="0" fillId="0" borderId="0" xfId="0" applyFill="1">
      <alignment vertical="center"/>
    </xf>
    <xf numFmtId="0" fontId="12" fillId="0" borderId="0" xfId="0" applyFont="1" applyFill="1" applyAlignment="1">
      <alignment horizontal="center" vertical="center" wrapText="1"/>
    </xf>
    <xf numFmtId="0" fontId="0" fillId="0" borderId="0" xfId="0" applyFill="1" applyAlignment="1"/>
    <xf numFmtId="0" fontId="6" fillId="0" borderId="0" xfId="0" applyFont="1" applyFill="1" applyAlignment="1">
      <alignment horizontal="left" vertical="center" wrapText="1"/>
    </xf>
    <xf numFmtId="0" fontId="6" fillId="0" borderId="0" xfId="0" applyFont="1" applyFill="1" applyAlignment="1">
      <alignment vertical="center" wrapText="1"/>
    </xf>
    <xf numFmtId="0" fontId="13" fillId="0" borderId="0" xfId="0" applyFont="1" applyFill="1">
      <alignment vertical="center"/>
    </xf>
    <xf numFmtId="0" fontId="13" fillId="4" borderId="0" xfId="0" applyFont="1" applyFill="1">
      <alignment vertical="center"/>
    </xf>
    <xf numFmtId="176" fontId="13" fillId="0" borderId="0" xfId="0" applyNumberFormat="1" applyFont="1" applyFill="1">
      <alignment vertical="center"/>
    </xf>
    <xf numFmtId="0" fontId="14" fillId="0" borderId="0" xfId="0" applyFont="1" applyFill="1">
      <alignment vertical="center"/>
    </xf>
    <xf numFmtId="10" fontId="0" fillId="0" borderId="0" xfId="0" applyNumberFormat="1" applyFill="1">
      <alignment vertical="center"/>
    </xf>
    <xf numFmtId="10" fontId="0" fillId="4" borderId="0" xfId="0" applyNumberFormat="1" applyFill="1">
      <alignment vertical="center"/>
    </xf>
    <xf numFmtId="10" fontId="13" fillId="0" borderId="0" xfId="0" applyNumberFormat="1" applyFont="1" applyFill="1">
      <alignment vertical="center"/>
    </xf>
    <xf numFmtId="0" fontId="13" fillId="0" borderId="8" xfId="0" applyFont="1" applyFill="1" applyBorder="1" applyAlignment="1">
      <alignment horizontal="center" vertical="center"/>
    </xf>
    <xf numFmtId="0" fontId="13" fillId="0" borderId="0" xfId="0" applyFont="1" applyFill="1" applyBorder="1" applyAlignment="1">
      <alignment vertical="center"/>
    </xf>
    <xf numFmtId="0" fontId="13" fillId="0" borderId="0" xfId="0" applyFont="1" applyFill="1" applyAlignment="1">
      <alignment horizontal="center" vertical="center"/>
    </xf>
    <xf numFmtId="0" fontId="0" fillId="0" borderId="0" xfId="0" applyFont="1" applyFill="1">
      <alignment vertical="center"/>
    </xf>
    <xf numFmtId="0" fontId="0" fillId="0" borderId="0" xfId="0" applyFont="1" applyFill="1" applyBorder="1">
      <alignment vertical="center"/>
    </xf>
    <xf numFmtId="0" fontId="15" fillId="0" borderId="0" xfId="0" applyFont="1" applyFill="1">
      <alignment vertical="center"/>
    </xf>
    <xf numFmtId="0" fontId="16" fillId="0" borderId="0" xfId="0" applyFont="1" applyFill="1" applyAlignment="1">
      <alignment horizontal="center" vertical="center"/>
    </xf>
    <xf numFmtId="0" fontId="16" fillId="0" borderId="0" xfId="56" applyFont="1" applyFill="1" applyBorder="1">
      <alignment vertical="center"/>
    </xf>
    <xf numFmtId="0" fontId="16" fillId="0" borderId="0" xfId="56" applyFont="1" applyFill="1">
      <alignment vertical="center"/>
    </xf>
    <xf numFmtId="0" fontId="16" fillId="0" borderId="0" xfId="0" applyFont="1" applyFill="1">
      <alignment vertical="center"/>
    </xf>
    <xf numFmtId="0" fontId="17" fillId="0" borderId="0" xfId="0" applyFont="1" applyFill="1">
      <alignment vertical="center"/>
    </xf>
    <xf numFmtId="0" fontId="17" fillId="0" borderId="0" xfId="0" applyFont="1" applyFill="1" applyAlignment="1">
      <alignment horizontal="center" vertical="center"/>
    </xf>
    <xf numFmtId="0" fontId="17" fillId="0" borderId="0" xfId="0" applyFont="1" applyFill="1" applyAlignment="1">
      <alignment horizontal="left" vertical="center"/>
    </xf>
    <xf numFmtId="178" fontId="17" fillId="0" borderId="0" xfId="0" applyNumberFormat="1" applyFont="1" applyFill="1" applyAlignment="1">
      <alignment horizontal="center" vertical="center"/>
    </xf>
    <xf numFmtId="0" fontId="17" fillId="0" borderId="0" xfId="54" applyFont="1" applyFill="1">
      <alignment vertical="center"/>
    </xf>
    <xf numFmtId="0" fontId="17" fillId="0" borderId="0" xfId="54" applyFont="1" applyFill="1" applyAlignment="1">
      <alignment horizontal="center" vertical="center"/>
    </xf>
    <xf numFmtId="0" fontId="17" fillId="0" borderId="0" xfId="54" applyFont="1" applyFill="1" applyAlignment="1">
      <alignment horizontal="left" vertical="center"/>
    </xf>
    <xf numFmtId="0" fontId="18" fillId="0" borderId="7" xfId="54" applyFont="1" applyFill="1" applyBorder="1" applyAlignment="1">
      <alignment horizontal="center" vertical="center"/>
    </xf>
    <xf numFmtId="0" fontId="19" fillId="0" borderId="8" xfId="54" applyFont="1" applyFill="1" applyBorder="1" applyAlignment="1">
      <alignment horizontal="center" vertical="center" wrapText="1"/>
    </xf>
    <xf numFmtId="0" fontId="16" fillId="0" borderId="8" xfId="56" applyFont="1" applyFill="1" applyBorder="1" applyAlignment="1">
      <alignment horizontal="center" vertical="center" textRotation="255"/>
    </xf>
    <xf numFmtId="0" fontId="16" fillId="0" borderId="8" xfId="54" applyFont="1" applyFill="1" applyBorder="1" applyAlignment="1">
      <alignment horizontal="center" vertical="center" wrapText="1"/>
    </xf>
    <xf numFmtId="0" fontId="16" fillId="0" borderId="8" xfId="56" applyFont="1" applyFill="1" applyBorder="1" applyAlignment="1">
      <alignment horizontal="center" vertical="center" wrapText="1"/>
    </xf>
    <xf numFmtId="0" fontId="16" fillId="0" borderId="8" xfId="56" applyFont="1" applyFill="1" applyBorder="1" applyAlignment="1">
      <alignment horizontal="left" vertical="center" wrapText="1"/>
    </xf>
    <xf numFmtId="0" fontId="16" fillId="0" borderId="8" xfId="54" applyFont="1" applyFill="1" applyBorder="1" applyAlignment="1">
      <alignment horizontal="left" vertical="center" wrapText="1"/>
    </xf>
    <xf numFmtId="0" fontId="16" fillId="0" borderId="8" xfId="56" applyFont="1" applyFill="1" applyBorder="1">
      <alignment vertical="center"/>
    </xf>
    <xf numFmtId="0" fontId="16" fillId="0" borderId="8" xfId="56" applyFont="1" applyFill="1" applyBorder="1" applyAlignment="1">
      <alignment horizontal="center" vertical="center"/>
    </xf>
    <xf numFmtId="0" fontId="16" fillId="0" borderId="8" xfId="56" applyFont="1" applyFill="1" applyBorder="1" applyAlignment="1">
      <alignment vertical="center" wrapText="1"/>
    </xf>
    <xf numFmtId="0" fontId="16" fillId="0" borderId="8" xfId="54" applyFont="1" applyFill="1" applyBorder="1" applyAlignment="1">
      <alignment horizontal="center" vertical="center" textRotation="255" wrapText="1"/>
    </xf>
    <xf numFmtId="0" fontId="16" fillId="0" borderId="8" xfId="54" applyFont="1" applyFill="1" applyBorder="1" applyAlignment="1">
      <alignment vertical="center" wrapText="1"/>
    </xf>
    <xf numFmtId="0" fontId="16" fillId="0" borderId="8" xfId="0" applyFont="1" applyFill="1" applyBorder="1" applyAlignment="1">
      <alignment vertical="center" wrapText="1"/>
    </xf>
    <xf numFmtId="0" fontId="16" fillId="0" borderId="8" xfId="54" applyFont="1" applyFill="1" applyBorder="1">
      <alignment vertical="center"/>
    </xf>
    <xf numFmtId="0" fontId="19" fillId="0" borderId="8" xfId="54" applyFont="1" applyFill="1" applyBorder="1" applyAlignment="1">
      <alignment horizontal="center" vertical="center"/>
    </xf>
    <xf numFmtId="0" fontId="16" fillId="0" borderId="8" xfId="54" applyFont="1" applyFill="1" applyBorder="1" applyAlignment="1">
      <alignment horizontal="left" vertical="center"/>
    </xf>
    <xf numFmtId="0" fontId="17" fillId="0" borderId="0" xfId="54" applyFont="1" applyFill="1" applyBorder="1" applyAlignment="1">
      <alignment horizontal="left" vertical="center" wrapText="1"/>
    </xf>
    <xf numFmtId="178" fontId="17" fillId="0" borderId="0" xfId="54" applyNumberFormat="1" applyFont="1" applyFill="1" applyAlignment="1">
      <alignment horizontal="center" vertical="center"/>
    </xf>
    <xf numFmtId="178" fontId="19" fillId="0" borderId="8" xfId="54" applyNumberFormat="1" applyFont="1" applyFill="1" applyBorder="1" applyAlignment="1">
      <alignment horizontal="center" vertical="center" wrapText="1"/>
    </xf>
    <xf numFmtId="178" fontId="16" fillId="0" borderId="8" xfId="8" applyNumberFormat="1" applyFont="1" applyFill="1" applyBorder="1" applyAlignment="1">
      <alignment horizontal="center" vertical="center" wrapText="1"/>
    </xf>
    <xf numFmtId="178" fontId="16" fillId="0" borderId="8" xfId="0" applyNumberFormat="1" applyFont="1" applyFill="1" applyBorder="1" applyAlignment="1">
      <alignment horizontal="center" vertical="center"/>
    </xf>
    <xf numFmtId="178" fontId="19" fillId="0" borderId="8" xfId="8" applyNumberFormat="1" applyFont="1" applyFill="1" applyBorder="1" applyAlignment="1">
      <alignment horizontal="center" vertical="center"/>
    </xf>
  </cellXfs>
  <cellStyles count="57">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常规 10" xfId="48"/>
    <cellStyle name="常规 2 3" xfId="49"/>
    <cellStyle name="40% - 强调文字颜色 6" xfId="50" builtinId="51"/>
    <cellStyle name="60% - 强调文字颜色 6" xfId="51" builtinId="52"/>
    <cellStyle name="常规 11" xfId="52"/>
    <cellStyle name="常规 13" xfId="53"/>
    <cellStyle name="常规 2" xfId="54"/>
    <cellStyle name="常规 2 8" xfId="55"/>
    <cellStyle name="常规 3" xfId="56"/>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0"/>
  <sheetViews>
    <sheetView tabSelected="1" workbookViewId="0">
      <selection activeCell="L4" sqref="L4"/>
    </sheetView>
  </sheetViews>
  <sheetFormatPr defaultColWidth="8.89814814814815" defaultRowHeight="14.4"/>
  <cols>
    <col min="1" max="1" width="7.63888888888889" style="85" customWidth="1"/>
    <col min="2" max="2" width="5" style="85" customWidth="1"/>
    <col min="3" max="3" width="5.44444444444444" style="86" customWidth="1"/>
    <col min="4" max="4" width="6.22222222222222" style="86" customWidth="1"/>
    <col min="5" max="5" width="18.9074074074074" style="85" customWidth="1"/>
    <col min="6" max="6" width="6.10185185185185" style="86" customWidth="1"/>
    <col min="7" max="7" width="48.3796296296296" style="87" customWidth="1"/>
    <col min="8" max="8" width="20.8425925925926" style="85" customWidth="1"/>
    <col min="9" max="9" width="8.27777777777778" style="88" customWidth="1"/>
    <col min="10" max="16384" width="8.89814814814815" style="85"/>
  </cols>
  <sheetData>
    <row r="1" spans="1:9">
      <c r="A1" s="89"/>
      <c r="B1" s="89"/>
      <c r="C1" s="90"/>
      <c r="D1" s="90"/>
      <c r="E1" s="89"/>
      <c r="F1" s="90"/>
      <c r="G1" s="91"/>
      <c r="H1" s="89"/>
      <c r="I1" s="109"/>
    </row>
    <row r="2" ht="20.4" spans="1:9">
      <c r="A2" s="92" t="s">
        <v>0</v>
      </c>
      <c r="B2" s="92"/>
      <c r="C2" s="92"/>
      <c r="D2" s="92"/>
      <c r="E2" s="92"/>
      <c r="F2" s="92"/>
      <c r="G2" s="92"/>
      <c r="H2" s="92"/>
      <c r="I2" s="92"/>
    </row>
    <row r="3" s="81" customFormat="1" ht="24" spans="1:9">
      <c r="A3" s="93" t="s">
        <v>1</v>
      </c>
      <c r="B3" s="93" t="s">
        <v>2</v>
      </c>
      <c r="C3" s="93" t="s">
        <v>3</v>
      </c>
      <c r="D3" s="93" t="s">
        <v>2</v>
      </c>
      <c r="E3" s="93" t="s">
        <v>4</v>
      </c>
      <c r="F3" s="93" t="s">
        <v>2</v>
      </c>
      <c r="G3" s="93" t="s">
        <v>5</v>
      </c>
      <c r="H3" s="93" t="s">
        <v>6</v>
      </c>
      <c r="I3" s="110" t="s">
        <v>7</v>
      </c>
    </row>
    <row r="4" s="82" customFormat="1" ht="202" customHeight="1" spans="1:9">
      <c r="A4" s="94" t="s">
        <v>8</v>
      </c>
      <c r="B4" s="95">
        <v>15</v>
      </c>
      <c r="C4" s="96" t="s">
        <v>9</v>
      </c>
      <c r="D4" s="96">
        <v>6</v>
      </c>
      <c r="E4" s="97" t="s">
        <v>10</v>
      </c>
      <c r="F4" s="96">
        <v>3</v>
      </c>
      <c r="G4" s="98" t="s">
        <v>11</v>
      </c>
      <c r="H4" s="97" t="s">
        <v>12</v>
      </c>
      <c r="I4" s="111">
        <v>3</v>
      </c>
    </row>
    <row r="5" s="82" customFormat="1" ht="116" customHeight="1" spans="1:9">
      <c r="A5" s="94"/>
      <c r="B5" s="95"/>
      <c r="C5" s="96"/>
      <c r="D5" s="96"/>
      <c r="E5" s="97" t="s">
        <v>13</v>
      </c>
      <c r="F5" s="96">
        <v>3</v>
      </c>
      <c r="G5" s="98" t="s">
        <v>14</v>
      </c>
      <c r="H5" s="97" t="s">
        <v>15</v>
      </c>
      <c r="I5" s="111">
        <v>3</v>
      </c>
    </row>
    <row r="6" s="82" customFormat="1" ht="73" customHeight="1" spans="1:9">
      <c r="A6" s="94"/>
      <c r="B6" s="95"/>
      <c r="C6" s="96" t="s">
        <v>16</v>
      </c>
      <c r="D6" s="96">
        <v>6</v>
      </c>
      <c r="E6" s="97" t="s">
        <v>17</v>
      </c>
      <c r="F6" s="96">
        <v>3</v>
      </c>
      <c r="G6" s="98" t="s">
        <v>18</v>
      </c>
      <c r="H6" s="97" t="s">
        <v>19</v>
      </c>
      <c r="I6" s="111">
        <v>3</v>
      </c>
    </row>
    <row r="7" s="82" customFormat="1" ht="36" spans="1:9">
      <c r="A7" s="94"/>
      <c r="B7" s="95"/>
      <c r="C7" s="96"/>
      <c r="D7" s="96"/>
      <c r="E7" s="97" t="s">
        <v>20</v>
      </c>
      <c r="F7" s="96">
        <v>3</v>
      </c>
      <c r="G7" s="98" t="s">
        <v>21</v>
      </c>
      <c r="H7" s="97" t="s">
        <v>22</v>
      </c>
      <c r="I7" s="111">
        <v>2</v>
      </c>
    </row>
    <row r="8" s="82" customFormat="1" ht="60" spans="1:9">
      <c r="A8" s="94"/>
      <c r="B8" s="95"/>
      <c r="C8" s="96" t="s">
        <v>23</v>
      </c>
      <c r="D8" s="96">
        <v>3</v>
      </c>
      <c r="E8" s="97" t="s">
        <v>24</v>
      </c>
      <c r="F8" s="96">
        <v>3</v>
      </c>
      <c r="G8" s="98" t="s">
        <v>25</v>
      </c>
      <c r="H8" s="97" t="s">
        <v>26</v>
      </c>
      <c r="I8" s="111">
        <v>3</v>
      </c>
    </row>
    <row r="9" s="82" customFormat="1" ht="111" customHeight="1" spans="1:9">
      <c r="A9" s="94" t="s">
        <v>27</v>
      </c>
      <c r="B9" s="95">
        <v>20</v>
      </c>
      <c r="C9" s="96" t="s">
        <v>28</v>
      </c>
      <c r="D9" s="96">
        <v>8</v>
      </c>
      <c r="E9" s="97" t="s">
        <v>29</v>
      </c>
      <c r="F9" s="96">
        <v>2</v>
      </c>
      <c r="G9" s="97" t="s">
        <v>30</v>
      </c>
      <c r="H9" s="97" t="s">
        <v>31</v>
      </c>
      <c r="I9" s="111">
        <v>2</v>
      </c>
    </row>
    <row r="10" s="82" customFormat="1" ht="180" customHeight="1" spans="1:9">
      <c r="A10" s="94"/>
      <c r="B10" s="95"/>
      <c r="C10" s="96"/>
      <c r="D10" s="96"/>
      <c r="E10" s="98" t="s">
        <v>32</v>
      </c>
      <c r="F10" s="95">
        <v>6</v>
      </c>
      <c r="G10" s="98" t="s">
        <v>33</v>
      </c>
      <c r="H10" s="97" t="s">
        <v>31</v>
      </c>
      <c r="I10" s="111">
        <v>6</v>
      </c>
    </row>
    <row r="11" s="82" customFormat="1" ht="68" customHeight="1" spans="1:9">
      <c r="A11" s="94"/>
      <c r="B11" s="95"/>
      <c r="C11" s="96" t="s">
        <v>34</v>
      </c>
      <c r="D11" s="96">
        <v>8</v>
      </c>
      <c r="E11" s="99" t="s">
        <v>35</v>
      </c>
      <c r="F11" s="100">
        <v>2</v>
      </c>
      <c r="G11" s="101" t="s">
        <v>36</v>
      </c>
      <c r="H11" s="99" t="s">
        <v>37</v>
      </c>
      <c r="I11" s="111">
        <v>2</v>
      </c>
    </row>
    <row r="12" s="82" customFormat="1" ht="86" customHeight="1" spans="1:9">
      <c r="A12" s="94"/>
      <c r="B12" s="95"/>
      <c r="C12" s="96"/>
      <c r="D12" s="96"/>
      <c r="E12" s="97" t="s">
        <v>38</v>
      </c>
      <c r="F12" s="96">
        <v>6</v>
      </c>
      <c r="G12" s="97" t="s">
        <v>39</v>
      </c>
      <c r="H12" s="97" t="s">
        <v>40</v>
      </c>
      <c r="I12" s="111">
        <v>6</v>
      </c>
    </row>
    <row r="13" s="83" customFormat="1" ht="94" customHeight="1" spans="1:9">
      <c r="A13" s="94"/>
      <c r="B13" s="95"/>
      <c r="C13" s="96" t="s">
        <v>41</v>
      </c>
      <c r="D13" s="100">
        <f>F13</f>
        <v>4</v>
      </c>
      <c r="E13" s="96" t="s">
        <v>42</v>
      </c>
      <c r="F13" s="96">
        <v>4</v>
      </c>
      <c r="G13" s="97" t="s">
        <v>43</v>
      </c>
      <c r="H13" s="97" t="s">
        <v>44</v>
      </c>
      <c r="I13" s="111">
        <v>3</v>
      </c>
    </row>
    <row r="14" s="83" customFormat="1" ht="24" spans="1:9">
      <c r="A14" s="102" t="s">
        <v>45</v>
      </c>
      <c r="B14" s="95">
        <v>30</v>
      </c>
      <c r="C14" s="96" t="s">
        <v>46</v>
      </c>
      <c r="D14" s="96">
        <v>5</v>
      </c>
      <c r="E14" s="98" t="s">
        <v>47</v>
      </c>
      <c r="F14" s="95">
        <v>5</v>
      </c>
      <c r="G14" s="98" t="s">
        <v>48</v>
      </c>
      <c r="H14" s="97" t="s">
        <v>49</v>
      </c>
      <c r="I14" s="111">
        <v>5</v>
      </c>
    </row>
    <row r="15" s="84" customFormat="1" ht="48" spans="1:9">
      <c r="A15" s="102"/>
      <c r="B15" s="95"/>
      <c r="C15" s="95" t="s">
        <v>50</v>
      </c>
      <c r="D15" s="95">
        <v>10</v>
      </c>
      <c r="E15" s="98" t="s">
        <v>51</v>
      </c>
      <c r="F15" s="95">
        <v>5</v>
      </c>
      <c r="G15" s="98" t="s">
        <v>52</v>
      </c>
      <c r="H15" s="98" t="s">
        <v>53</v>
      </c>
      <c r="I15" s="111">
        <v>0.8</v>
      </c>
    </row>
    <row r="16" s="84" customFormat="1" ht="72" spans="1:9">
      <c r="A16" s="102"/>
      <c r="B16" s="95"/>
      <c r="C16" s="95"/>
      <c r="D16" s="95"/>
      <c r="E16" s="98" t="s">
        <v>54</v>
      </c>
      <c r="F16" s="95">
        <v>5</v>
      </c>
      <c r="G16" s="98" t="s">
        <v>55</v>
      </c>
      <c r="H16" s="97" t="s">
        <v>56</v>
      </c>
      <c r="I16" s="111">
        <v>2</v>
      </c>
    </row>
    <row r="17" s="84" customFormat="1" ht="72" spans="1:9">
      <c r="A17" s="102"/>
      <c r="B17" s="95"/>
      <c r="C17" s="103" t="s">
        <v>57</v>
      </c>
      <c r="D17" s="95">
        <v>8</v>
      </c>
      <c r="E17" s="98" t="s">
        <v>58</v>
      </c>
      <c r="F17" s="95">
        <v>8</v>
      </c>
      <c r="G17" s="98" t="s">
        <v>59</v>
      </c>
      <c r="H17" s="97" t="s">
        <v>60</v>
      </c>
      <c r="I17" s="111">
        <v>8</v>
      </c>
    </row>
    <row r="18" s="84" customFormat="1" ht="84" spans="1:9">
      <c r="A18" s="102"/>
      <c r="B18" s="95"/>
      <c r="C18" s="95" t="s">
        <v>61</v>
      </c>
      <c r="D18" s="95">
        <v>7</v>
      </c>
      <c r="E18" s="98" t="s">
        <v>62</v>
      </c>
      <c r="F18" s="95">
        <v>7</v>
      </c>
      <c r="G18" s="98" t="s">
        <v>63</v>
      </c>
      <c r="H18" s="97" t="s">
        <v>64</v>
      </c>
      <c r="I18" s="111">
        <v>4</v>
      </c>
    </row>
    <row r="19" s="84" customFormat="1" ht="36" spans="1:9">
      <c r="A19" s="102" t="s">
        <v>65</v>
      </c>
      <c r="B19" s="95">
        <v>35</v>
      </c>
      <c r="C19" s="95" t="s">
        <v>66</v>
      </c>
      <c r="D19" s="95">
        <v>5</v>
      </c>
      <c r="E19" s="98" t="s">
        <v>67</v>
      </c>
      <c r="F19" s="95">
        <v>5</v>
      </c>
      <c r="G19" s="98" t="s">
        <v>68</v>
      </c>
      <c r="H19" s="104" t="s">
        <v>69</v>
      </c>
      <c r="I19" s="111">
        <v>5</v>
      </c>
    </row>
    <row r="20" s="84" customFormat="1" ht="48" spans="1:9">
      <c r="A20" s="102"/>
      <c r="B20" s="95"/>
      <c r="C20" s="95" t="s">
        <v>70</v>
      </c>
      <c r="D20" s="95">
        <v>5</v>
      </c>
      <c r="E20" s="98" t="s">
        <v>71</v>
      </c>
      <c r="F20" s="95">
        <v>5</v>
      </c>
      <c r="G20" s="98" t="s">
        <v>72</v>
      </c>
      <c r="H20" s="97" t="s">
        <v>73</v>
      </c>
      <c r="I20" s="111">
        <v>5</v>
      </c>
    </row>
    <row r="21" s="84" customFormat="1" ht="24" spans="1:9">
      <c r="A21" s="102"/>
      <c r="B21" s="95"/>
      <c r="C21" s="95" t="s">
        <v>74</v>
      </c>
      <c r="D21" s="95">
        <v>10</v>
      </c>
      <c r="E21" s="95" t="s">
        <v>75</v>
      </c>
      <c r="F21" s="95">
        <v>5</v>
      </c>
      <c r="G21" s="98" t="s">
        <v>76</v>
      </c>
      <c r="H21" s="97" t="s">
        <v>77</v>
      </c>
      <c r="I21" s="111">
        <v>5</v>
      </c>
    </row>
    <row r="22" s="84" customFormat="1" ht="48" spans="1:9">
      <c r="A22" s="102"/>
      <c r="B22" s="95"/>
      <c r="C22" s="95"/>
      <c r="D22" s="95"/>
      <c r="E22" s="98"/>
      <c r="F22" s="95">
        <v>5</v>
      </c>
      <c r="G22" s="98" t="s">
        <v>78</v>
      </c>
      <c r="H22" s="97" t="s">
        <v>79</v>
      </c>
      <c r="I22" s="112">
        <v>5</v>
      </c>
    </row>
    <row r="23" s="84" customFormat="1" ht="48" spans="1:9">
      <c r="A23" s="102"/>
      <c r="B23" s="95"/>
      <c r="C23" s="95" t="s">
        <v>80</v>
      </c>
      <c r="D23" s="95">
        <v>15</v>
      </c>
      <c r="E23" s="98" t="s">
        <v>81</v>
      </c>
      <c r="F23" s="95">
        <v>15</v>
      </c>
      <c r="G23" s="98" t="s">
        <v>82</v>
      </c>
      <c r="H23" s="97" t="s">
        <v>83</v>
      </c>
      <c r="I23" s="111">
        <v>12</v>
      </c>
    </row>
    <row r="24" s="84" customFormat="1" ht="29" customHeight="1" spans="1:9">
      <c r="A24" s="105" t="s">
        <v>84</v>
      </c>
      <c r="B24" s="106">
        <f>SUM(B4:B23)</f>
        <v>100</v>
      </c>
      <c r="C24" s="106"/>
      <c r="D24" s="106">
        <f>SUM(D4:D23)</f>
        <v>100</v>
      </c>
      <c r="E24" s="106"/>
      <c r="F24" s="106">
        <f>SUM(F4:F23)</f>
        <v>100</v>
      </c>
      <c r="G24" s="107"/>
      <c r="H24" s="105"/>
      <c r="I24" s="113">
        <f>SUM(I4:I23)</f>
        <v>84.8</v>
      </c>
    </row>
    <row r="26" spans="7:7">
      <c r="G26" s="108"/>
    </row>
    <row r="27" spans="7:7">
      <c r="G27" s="108"/>
    </row>
    <row r="28" spans="7:7">
      <c r="G28" s="108"/>
    </row>
    <row r="29" spans="7:7">
      <c r="G29" s="108"/>
    </row>
    <row r="30" spans="7:7">
      <c r="G30" s="108"/>
    </row>
  </sheetData>
  <mergeCells count="22">
    <mergeCell ref="A2:I2"/>
    <mergeCell ref="A4:A8"/>
    <mergeCell ref="A9:A13"/>
    <mergeCell ref="A14:A18"/>
    <mergeCell ref="A19:A23"/>
    <mergeCell ref="B4:B8"/>
    <mergeCell ref="B9:B13"/>
    <mergeCell ref="B14:B18"/>
    <mergeCell ref="B19:B23"/>
    <mergeCell ref="C4:C5"/>
    <mergeCell ref="C6:C7"/>
    <mergeCell ref="C9:C10"/>
    <mergeCell ref="C11:C12"/>
    <mergeCell ref="C15:C16"/>
    <mergeCell ref="C21:C22"/>
    <mergeCell ref="D4:D5"/>
    <mergeCell ref="D6:D7"/>
    <mergeCell ref="D9:D10"/>
    <mergeCell ref="D11:D12"/>
    <mergeCell ref="D15:D16"/>
    <mergeCell ref="D21:D22"/>
    <mergeCell ref="E21:E22"/>
  </mergeCells>
  <pageMargins left="0.708333333333333" right="0.708333333333333" top="0.747916666666667" bottom="0.747916666666667" header="0.314583333333333" footer="0.314583333333333"/>
  <pageSetup paperSize="9" scale="94" fitToHeight="0" orientation="landscape" horizontalDpi="600"/>
  <headerFooter>
    <oddFooter>&amp;C第 &amp;P 页，共 &amp;N 页</oddFooter>
  </headerFooter>
  <rowBreaks count="2" manualBreakCount="2">
    <brk id="8" max="8" man="1"/>
    <brk id="13" max="8"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36"/>
  <sheetViews>
    <sheetView zoomScale="80" zoomScaleNormal="80" topLeftCell="A4" workbookViewId="0">
      <selection activeCell="I24" sqref="I24"/>
    </sheetView>
  </sheetViews>
  <sheetFormatPr defaultColWidth="3.22222222222222" defaultRowHeight="14.4"/>
  <cols>
    <col min="1" max="1" width="5.77777777777778" style="63" customWidth="1"/>
    <col min="2" max="6" width="12" style="63" customWidth="1"/>
    <col min="7" max="7" width="32.4444444444444" style="63" customWidth="1"/>
    <col min="8" max="255" width="8.77777777777778" style="63" customWidth="1"/>
    <col min="256" max="256" width="3.22222222222222" style="63"/>
    <col min="257" max="257" width="3.22222222222222" style="63" customWidth="1"/>
    <col min="258" max="261" width="8.77777777777778" style="63" customWidth="1"/>
    <col min="262" max="262" width="10.4444444444444" style="63" customWidth="1"/>
    <col min="263" max="511" width="8.77777777777778" style="63" customWidth="1"/>
    <col min="512" max="512" width="3.22222222222222" style="63"/>
    <col min="513" max="513" width="3.22222222222222" style="63" customWidth="1"/>
    <col min="514" max="517" width="8.77777777777778" style="63" customWidth="1"/>
    <col min="518" max="518" width="10.4444444444444" style="63" customWidth="1"/>
    <col min="519" max="767" width="8.77777777777778" style="63" customWidth="1"/>
    <col min="768" max="768" width="3.22222222222222" style="63"/>
    <col min="769" max="769" width="3.22222222222222" style="63" customWidth="1"/>
    <col min="770" max="773" width="8.77777777777778" style="63" customWidth="1"/>
    <col min="774" max="774" width="10.4444444444444" style="63" customWidth="1"/>
    <col min="775" max="1023" width="8.77777777777778" style="63" customWidth="1"/>
    <col min="1024" max="1024" width="3.22222222222222" style="63"/>
    <col min="1025" max="1025" width="3.22222222222222" style="63" customWidth="1"/>
    <col min="1026" max="1029" width="8.77777777777778" style="63" customWidth="1"/>
    <col min="1030" max="1030" width="10.4444444444444" style="63" customWidth="1"/>
    <col min="1031" max="1279" width="8.77777777777778" style="63" customWidth="1"/>
    <col min="1280" max="1280" width="3.22222222222222" style="63"/>
    <col min="1281" max="1281" width="3.22222222222222" style="63" customWidth="1"/>
    <col min="1282" max="1285" width="8.77777777777778" style="63" customWidth="1"/>
    <col min="1286" max="1286" width="10.4444444444444" style="63" customWidth="1"/>
    <col min="1287" max="1535" width="8.77777777777778" style="63" customWidth="1"/>
    <col min="1536" max="1536" width="3.22222222222222" style="63"/>
    <col min="1537" max="1537" width="3.22222222222222" style="63" customWidth="1"/>
    <col min="1538" max="1541" width="8.77777777777778" style="63" customWidth="1"/>
    <col min="1542" max="1542" width="10.4444444444444" style="63" customWidth="1"/>
    <col min="1543" max="1791" width="8.77777777777778" style="63" customWidth="1"/>
    <col min="1792" max="1792" width="3.22222222222222" style="63"/>
    <col min="1793" max="1793" width="3.22222222222222" style="63" customWidth="1"/>
    <col min="1794" max="1797" width="8.77777777777778" style="63" customWidth="1"/>
    <col min="1798" max="1798" width="10.4444444444444" style="63" customWidth="1"/>
    <col min="1799" max="2047" width="8.77777777777778" style="63" customWidth="1"/>
    <col min="2048" max="2048" width="3.22222222222222" style="63"/>
    <col min="2049" max="2049" width="3.22222222222222" style="63" customWidth="1"/>
    <col min="2050" max="2053" width="8.77777777777778" style="63" customWidth="1"/>
    <col min="2054" max="2054" width="10.4444444444444" style="63" customWidth="1"/>
    <col min="2055" max="2303" width="8.77777777777778" style="63" customWidth="1"/>
    <col min="2304" max="2304" width="3.22222222222222" style="63"/>
    <col min="2305" max="2305" width="3.22222222222222" style="63" customWidth="1"/>
    <col min="2306" max="2309" width="8.77777777777778" style="63" customWidth="1"/>
    <col min="2310" max="2310" width="10.4444444444444" style="63" customWidth="1"/>
    <col min="2311" max="2559" width="8.77777777777778" style="63" customWidth="1"/>
    <col min="2560" max="2560" width="3.22222222222222" style="63"/>
    <col min="2561" max="2561" width="3.22222222222222" style="63" customWidth="1"/>
    <col min="2562" max="2565" width="8.77777777777778" style="63" customWidth="1"/>
    <col min="2566" max="2566" width="10.4444444444444" style="63" customWidth="1"/>
    <col min="2567" max="2815" width="8.77777777777778" style="63" customWidth="1"/>
    <col min="2816" max="2816" width="3.22222222222222" style="63"/>
    <col min="2817" max="2817" width="3.22222222222222" style="63" customWidth="1"/>
    <col min="2818" max="2821" width="8.77777777777778" style="63" customWidth="1"/>
    <col min="2822" max="2822" width="10.4444444444444" style="63" customWidth="1"/>
    <col min="2823" max="3071" width="8.77777777777778" style="63" customWidth="1"/>
    <col min="3072" max="3072" width="3.22222222222222" style="63"/>
    <col min="3073" max="3073" width="3.22222222222222" style="63" customWidth="1"/>
    <col min="3074" max="3077" width="8.77777777777778" style="63" customWidth="1"/>
    <col min="3078" max="3078" width="10.4444444444444" style="63" customWidth="1"/>
    <col min="3079" max="3327" width="8.77777777777778" style="63" customWidth="1"/>
    <col min="3328" max="3328" width="3.22222222222222" style="63"/>
    <col min="3329" max="3329" width="3.22222222222222" style="63" customWidth="1"/>
    <col min="3330" max="3333" width="8.77777777777778" style="63" customWidth="1"/>
    <col min="3334" max="3334" width="10.4444444444444" style="63" customWidth="1"/>
    <col min="3335" max="3583" width="8.77777777777778" style="63" customWidth="1"/>
    <col min="3584" max="3584" width="3.22222222222222" style="63"/>
    <col min="3585" max="3585" width="3.22222222222222" style="63" customWidth="1"/>
    <col min="3586" max="3589" width="8.77777777777778" style="63" customWidth="1"/>
    <col min="3590" max="3590" width="10.4444444444444" style="63" customWidth="1"/>
    <col min="3591" max="3839" width="8.77777777777778" style="63" customWidth="1"/>
    <col min="3840" max="3840" width="3.22222222222222" style="63"/>
    <col min="3841" max="3841" width="3.22222222222222" style="63" customWidth="1"/>
    <col min="3842" max="3845" width="8.77777777777778" style="63" customWidth="1"/>
    <col min="3846" max="3846" width="10.4444444444444" style="63" customWidth="1"/>
    <col min="3847" max="4095" width="8.77777777777778" style="63" customWidth="1"/>
    <col min="4096" max="4096" width="3.22222222222222" style="63"/>
    <col min="4097" max="4097" width="3.22222222222222" style="63" customWidth="1"/>
    <col min="4098" max="4101" width="8.77777777777778" style="63" customWidth="1"/>
    <col min="4102" max="4102" width="10.4444444444444" style="63" customWidth="1"/>
    <col min="4103" max="4351" width="8.77777777777778" style="63" customWidth="1"/>
    <col min="4352" max="4352" width="3.22222222222222" style="63"/>
    <col min="4353" max="4353" width="3.22222222222222" style="63" customWidth="1"/>
    <col min="4354" max="4357" width="8.77777777777778" style="63" customWidth="1"/>
    <col min="4358" max="4358" width="10.4444444444444" style="63" customWidth="1"/>
    <col min="4359" max="4607" width="8.77777777777778" style="63" customWidth="1"/>
    <col min="4608" max="4608" width="3.22222222222222" style="63"/>
    <col min="4609" max="4609" width="3.22222222222222" style="63" customWidth="1"/>
    <col min="4610" max="4613" width="8.77777777777778" style="63" customWidth="1"/>
    <col min="4614" max="4614" width="10.4444444444444" style="63" customWidth="1"/>
    <col min="4615" max="4863" width="8.77777777777778" style="63" customWidth="1"/>
    <col min="4864" max="4864" width="3.22222222222222" style="63"/>
    <col min="4865" max="4865" width="3.22222222222222" style="63" customWidth="1"/>
    <col min="4866" max="4869" width="8.77777777777778" style="63" customWidth="1"/>
    <col min="4870" max="4870" width="10.4444444444444" style="63" customWidth="1"/>
    <col min="4871" max="5119" width="8.77777777777778" style="63" customWidth="1"/>
    <col min="5120" max="5120" width="3.22222222222222" style="63"/>
    <col min="5121" max="5121" width="3.22222222222222" style="63" customWidth="1"/>
    <col min="5122" max="5125" width="8.77777777777778" style="63" customWidth="1"/>
    <col min="5126" max="5126" width="10.4444444444444" style="63" customWidth="1"/>
    <col min="5127" max="5375" width="8.77777777777778" style="63" customWidth="1"/>
    <col min="5376" max="5376" width="3.22222222222222" style="63"/>
    <col min="5377" max="5377" width="3.22222222222222" style="63" customWidth="1"/>
    <col min="5378" max="5381" width="8.77777777777778" style="63" customWidth="1"/>
    <col min="5382" max="5382" width="10.4444444444444" style="63" customWidth="1"/>
    <col min="5383" max="5631" width="8.77777777777778" style="63" customWidth="1"/>
    <col min="5632" max="5632" width="3.22222222222222" style="63"/>
    <col min="5633" max="5633" width="3.22222222222222" style="63" customWidth="1"/>
    <col min="5634" max="5637" width="8.77777777777778" style="63" customWidth="1"/>
    <col min="5638" max="5638" width="10.4444444444444" style="63" customWidth="1"/>
    <col min="5639" max="5887" width="8.77777777777778" style="63" customWidth="1"/>
    <col min="5888" max="5888" width="3.22222222222222" style="63"/>
    <col min="5889" max="5889" width="3.22222222222222" style="63" customWidth="1"/>
    <col min="5890" max="5893" width="8.77777777777778" style="63" customWidth="1"/>
    <col min="5894" max="5894" width="10.4444444444444" style="63" customWidth="1"/>
    <col min="5895" max="6143" width="8.77777777777778" style="63" customWidth="1"/>
    <col min="6144" max="6144" width="3.22222222222222" style="63"/>
    <col min="6145" max="6145" width="3.22222222222222" style="63" customWidth="1"/>
    <col min="6146" max="6149" width="8.77777777777778" style="63" customWidth="1"/>
    <col min="6150" max="6150" width="10.4444444444444" style="63" customWidth="1"/>
    <col min="6151" max="6399" width="8.77777777777778" style="63" customWidth="1"/>
    <col min="6400" max="6400" width="3.22222222222222" style="63"/>
    <col min="6401" max="6401" width="3.22222222222222" style="63" customWidth="1"/>
    <col min="6402" max="6405" width="8.77777777777778" style="63" customWidth="1"/>
    <col min="6406" max="6406" width="10.4444444444444" style="63" customWidth="1"/>
    <col min="6407" max="6655" width="8.77777777777778" style="63" customWidth="1"/>
    <col min="6656" max="6656" width="3.22222222222222" style="63"/>
    <col min="6657" max="6657" width="3.22222222222222" style="63" customWidth="1"/>
    <col min="6658" max="6661" width="8.77777777777778" style="63" customWidth="1"/>
    <col min="6662" max="6662" width="10.4444444444444" style="63" customWidth="1"/>
    <col min="6663" max="6911" width="8.77777777777778" style="63" customWidth="1"/>
    <col min="6912" max="6912" width="3.22222222222222" style="63"/>
    <col min="6913" max="6913" width="3.22222222222222" style="63" customWidth="1"/>
    <col min="6914" max="6917" width="8.77777777777778" style="63" customWidth="1"/>
    <col min="6918" max="6918" width="10.4444444444444" style="63" customWidth="1"/>
    <col min="6919" max="7167" width="8.77777777777778" style="63" customWidth="1"/>
    <col min="7168" max="7168" width="3.22222222222222" style="63"/>
    <col min="7169" max="7169" width="3.22222222222222" style="63" customWidth="1"/>
    <col min="7170" max="7173" width="8.77777777777778" style="63" customWidth="1"/>
    <col min="7174" max="7174" width="10.4444444444444" style="63" customWidth="1"/>
    <col min="7175" max="7423" width="8.77777777777778" style="63" customWidth="1"/>
    <col min="7424" max="7424" width="3.22222222222222" style="63"/>
    <col min="7425" max="7425" width="3.22222222222222" style="63" customWidth="1"/>
    <col min="7426" max="7429" width="8.77777777777778" style="63" customWidth="1"/>
    <col min="7430" max="7430" width="10.4444444444444" style="63" customWidth="1"/>
    <col min="7431" max="7679" width="8.77777777777778" style="63" customWidth="1"/>
    <col min="7680" max="7680" width="3.22222222222222" style="63"/>
    <col min="7681" max="7681" width="3.22222222222222" style="63" customWidth="1"/>
    <col min="7682" max="7685" width="8.77777777777778" style="63" customWidth="1"/>
    <col min="7686" max="7686" width="10.4444444444444" style="63" customWidth="1"/>
    <col min="7687" max="7935" width="8.77777777777778" style="63" customWidth="1"/>
    <col min="7936" max="7936" width="3.22222222222222" style="63"/>
    <col min="7937" max="7937" width="3.22222222222222" style="63" customWidth="1"/>
    <col min="7938" max="7941" width="8.77777777777778" style="63" customWidth="1"/>
    <col min="7942" max="7942" width="10.4444444444444" style="63" customWidth="1"/>
    <col min="7943" max="8191" width="8.77777777777778" style="63" customWidth="1"/>
    <col min="8192" max="8192" width="3.22222222222222" style="63"/>
    <col min="8193" max="8193" width="3.22222222222222" style="63" customWidth="1"/>
    <col min="8194" max="8197" width="8.77777777777778" style="63" customWidth="1"/>
    <col min="8198" max="8198" width="10.4444444444444" style="63" customWidth="1"/>
    <col min="8199" max="8447" width="8.77777777777778" style="63" customWidth="1"/>
    <col min="8448" max="8448" width="3.22222222222222" style="63"/>
    <col min="8449" max="8449" width="3.22222222222222" style="63" customWidth="1"/>
    <col min="8450" max="8453" width="8.77777777777778" style="63" customWidth="1"/>
    <col min="8454" max="8454" width="10.4444444444444" style="63" customWidth="1"/>
    <col min="8455" max="8703" width="8.77777777777778" style="63" customWidth="1"/>
    <col min="8704" max="8704" width="3.22222222222222" style="63"/>
    <col min="8705" max="8705" width="3.22222222222222" style="63" customWidth="1"/>
    <col min="8706" max="8709" width="8.77777777777778" style="63" customWidth="1"/>
    <col min="8710" max="8710" width="10.4444444444444" style="63" customWidth="1"/>
    <col min="8711" max="8959" width="8.77777777777778" style="63" customWidth="1"/>
    <col min="8960" max="8960" width="3.22222222222222" style="63"/>
    <col min="8961" max="8961" width="3.22222222222222" style="63" customWidth="1"/>
    <col min="8962" max="8965" width="8.77777777777778" style="63" customWidth="1"/>
    <col min="8966" max="8966" width="10.4444444444444" style="63" customWidth="1"/>
    <col min="8967" max="9215" width="8.77777777777778" style="63" customWidth="1"/>
    <col min="9216" max="9216" width="3.22222222222222" style="63"/>
    <col min="9217" max="9217" width="3.22222222222222" style="63" customWidth="1"/>
    <col min="9218" max="9221" width="8.77777777777778" style="63" customWidth="1"/>
    <col min="9222" max="9222" width="10.4444444444444" style="63" customWidth="1"/>
    <col min="9223" max="9471" width="8.77777777777778" style="63" customWidth="1"/>
    <col min="9472" max="9472" width="3.22222222222222" style="63"/>
    <col min="9473" max="9473" width="3.22222222222222" style="63" customWidth="1"/>
    <col min="9474" max="9477" width="8.77777777777778" style="63" customWidth="1"/>
    <col min="9478" max="9478" width="10.4444444444444" style="63" customWidth="1"/>
    <col min="9479" max="9727" width="8.77777777777778" style="63" customWidth="1"/>
    <col min="9728" max="9728" width="3.22222222222222" style="63"/>
    <col min="9729" max="9729" width="3.22222222222222" style="63" customWidth="1"/>
    <col min="9730" max="9733" width="8.77777777777778" style="63" customWidth="1"/>
    <col min="9734" max="9734" width="10.4444444444444" style="63" customWidth="1"/>
    <col min="9735" max="9983" width="8.77777777777778" style="63" customWidth="1"/>
    <col min="9984" max="9984" width="3.22222222222222" style="63"/>
    <col min="9985" max="9985" width="3.22222222222222" style="63" customWidth="1"/>
    <col min="9986" max="9989" width="8.77777777777778" style="63" customWidth="1"/>
    <col min="9990" max="9990" width="10.4444444444444" style="63" customWidth="1"/>
    <col min="9991" max="10239" width="8.77777777777778" style="63" customWidth="1"/>
    <col min="10240" max="10240" width="3.22222222222222" style="63"/>
    <col min="10241" max="10241" width="3.22222222222222" style="63" customWidth="1"/>
    <col min="10242" max="10245" width="8.77777777777778" style="63" customWidth="1"/>
    <col min="10246" max="10246" width="10.4444444444444" style="63" customWidth="1"/>
    <col min="10247" max="10495" width="8.77777777777778" style="63" customWidth="1"/>
    <col min="10496" max="10496" width="3.22222222222222" style="63"/>
    <col min="10497" max="10497" width="3.22222222222222" style="63" customWidth="1"/>
    <col min="10498" max="10501" width="8.77777777777778" style="63" customWidth="1"/>
    <col min="10502" max="10502" width="10.4444444444444" style="63" customWidth="1"/>
    <col min="10503" max="10751" width="8.77777777777778" style="63" customWidth="1"/>
    <col min="10752" max="10752" width="3.22222222222222" style="63"/>
    <col min="10753" max="10753" width="3.22222222222222" style="63" customWidth="1"/>
    <col min="10754" max="10757" width="8.77777777777778" style="63" customWidth="1"/>
    <col min="10758" max="10758" width="10.4444444444444" style="63" customWidth="1"/>
    <col min="10759" max="11007" width="8.77777777777778" style="63" customWidth="1"/>
    <col min="11008" max="11008" width="3.22222222222222" style="63"/>
    <col min="11009" max="11009" width="3.22222222222222" style="63" customWidth="1"/>
    <col min="11010" max="11013" width="8.77777777777778" style="63" customWidth="1"/>
    <col min="11014" max="11014" width="10.4444444444444" style="63" customWidth="1"/>
    <col min="11015" max="11263" width="8.77777777777778" style="63" customWidth="1"/>
    <col min="11264" max="11264" width="3.22222222222222" style="63"/>
    <col min="11265" max="11265" width="3.22222222222222" style="63" customWidth="1"/>
    <col min="11266" max="11269" width="8.77777777777778" style="63" customWidth="1"/>
    <col min="11270" max="11270" width="10.4444444444444" style="63" customWidth="1"/>
    <col min="11271" max="11519" width="8.77777777777778" style="63" customWidth="1"/>
    <col min="11520" max="11520" width="3.22222222222222" style="63"/>
    <col min="11521" max="11521" width="3.22222222222222" style="63" customWidth="1"/>
    <col min="11522" max="11525" width="8.77777777777778" style="63" customWidth="1"/>
    <col min="11526" max="11526" width="10.4444444444444" style="63" customWidth="1"/>
    <col min="11527" max="11775" width="8.77777777777778" style="63" customWidth="1"/>
    <col min="11776" max="11776" width="3.22222222222222" style="63"/>
    <col min="11777" max="11777" width="3.22222222222222" style="63" customWidth="1"/>
    <col min="11778" max="11781" width="8.77777777777778" style="63" customWidth="1"/>
    <col min="11782" max="11782" width="10.4444444444444" style="63" customWidth="1"/>
    <col min="11783" max="12031" width="8.77777777777778" style="63" customWidth="1"/>
    <col min="12032" max="12032" width="3.22222222222222" style="63"/>
    <col min="12033" max="12033" width="3.22222222222222" style="63" customWidth="1"/>
    <col min="12034" max="12037" width="8.77777777777778" style="63" customWidth="1"/>
    <col min="12038" max="12038" width="10.4444444444444" style="63" customWidth="1"/>
    <col min="12039" max="12287" width="8.77777777777778" style="63" customWidth="1"/>
    <col min="12288" max="12288" width="3.22222222222222" style="63"/>
    <col min="12289" max="12289" width="3.22222222222222" style="63" customWidth="1"/>
    <col min="12290" max="12293" width="8.77777777777778" style="63" customWidth="1"/>
    <col min="12294" max="12294" width="10.4444444444444" style="63" customWidth="1"/>
    <col min="12295" max="12543" width="8.77777777777778" style="63" customWidth="1"/>
    <col min="12544" max="12544" width="3.22222222222222" style="63"/>
    <col min="12545" max="12545" width="3.22222222222222" style="63" customWidth="1"/>
    <col min="12546" max="12549" width="8.77777777777778" style="63" customWidth="1"/>
    <col min="12550" max="12550" width="10.4444444444444" style="63" customWidth="1"/>
    <col min="12551" max="12799" width="8.77777777777778" style="63" customWidth="1"/>
    <col min="12800" max="12800" width="3.22222222222222" style="63"/>
    <col min="12801" max="12801" width="3.22222222222222" style="63" customWidth="1"/>
    <col min="12802" max="12805" width="8.77777777777778" style="63" customWidth="1"/>
    <col min="12806" max="12806" width="10.4444444444444" style="63" customWidth="1"/>
    <col min="12807" max="13055" width="8.77777777777778" style="63" customWidth="1"/>
    <col min="13056" max="13056" width="3.22222222222222" style="63"/>
    <col min="13057" max="13057" width="3.22222222222222" style="63" customWidth="1"/>
    <col min="13058" max="13061" width="8.77777777777778" style="63" customWidth="1"/>
    <col min="13062" max="13062" width="10.4444444444444" style="63" customWidth="1"/>
    <col min="13063" max="13311" width="8.77777777777778" style="63" customWidth="1"/>
    <col min="13312" max="13312" width="3.22222222222222" style="63"/>
    <col min="13313" max="13313" width="3.22222222222222" style="63" customWidth="1"/>
    <col min="13314" max="13317" width="8.77777777777778" style="63" customWidth="1"/>
    <col min="13318" max="13318" width="10.4444444444444" style="63" customWidth="1"/>
    <col min="13319" max="13567" width="8.77777777777778" style="63" customWidth="1"/>
    <col min="13568" max="13568" width="3.22222222222222" style="63"/>
    <col min="13569" max="13569" width="3.22222222222222" style="63" customWidth="1"/>
    <col min="13570" max="13573" width="8.77777777777778" style="63" customWidth="1"/>
    <col min="13574" max="13574" width="10.4444444444444" style="63" customWidth="1"/>
    <col min="13575" max="13823" width="8.77777777777778" style="63" customWidth="1"/>
    <col min="13824" max="13824" width="3.22222222222222" style="63"/>
    <col min="13825" max="13825" width="3.22222222222222" style="63" customWidth="1"/>
    <col min="13826" max="13829" width="8.77777777777778" style="63" customWidth="1"/>
    <col min="13830" max="13830" width="10.4444444444444" style="63" customWidth="1"/>
    <col min="13831" max="14079" width="8.77777777777778" style="63" customWidth="1"/>
    <col min="14080" max="14080" width="3.22222222222222" style="63"/>
    <col min="14081" max="14081" width="3.22222222222222" style="63" customWidth="1"/>
    <col min="14082" max="14085" width="8.77777777777778" style="63" customWidth="1"/>
    <col min="14086" max="14086" width="10.4444444444444" style="63" customWidth="1"/>
    <col min="14087" max="14335" width="8.77777777777778" style="63" customWidth="1"/>
    <col min="14336" max="14336" width="3.22222222222222" style="63"/>
    <col min="14337" max="14337" width="3.22222222222222" style="63" customWidth="1"/>
    <col min="14338" max="14341" width="8.77777777777778" style="63" customWidth="1"/>
    <col min="14342" max="14342" width="10.4444444444444" style="63" customWidth="1"/>
    <col min="14343" max="14591" width="8.77777777777778" style="63" customWidth="1"/>
    <col min="14592" max="14592" width="3.22222222222222" style="63"/>
    <col min="14593" max="14593" width="3.22222222222222" style="63" customWidth="1"/>
    <col min="14594" max="14597" width="8.77777777777778" style="63" customWidth="1"/>
    <col min="14598" max="14598" width="10.4444444444444" style="63" customWidth="1"/>
    <col min="14599" max="14847" width="8.77777777777778" style="63" customWidth="1"/>
    <col min="14848" max="14848" width="3.22222222222222" style="63"/>
    <col min="14849" max="14849" width="3.22222222222222" style="63" customWidth="1"/>
    <col min="14850" max="14853" width="8.77777777777778" style="63" customWidth="1"/>
    <col min="14854" max="14854" width="10.4444444444444" style="63" customWidth="1"/>
    <col min="14855" max="15103" width="8.77777777777778" style="63" customWidth="1"/>
    <col min="15104" max="15104" width="3.22222222222222" style="63"/>
    <col min="15105" max="15105" width="3.22222222222222" style="63" customWidth="1"/>
    <col min="15106" max="15109" width="8.77777777777778" style="63" customWidth="1"/>
    <col min="15110" max="15110" width="10.4444444444444" style="63" customWidth="1"/>
    <col min="15111" max="15359" width="8.77777777777778" style="63" customWidth="1"/>
    <col min="15360" max="15360" width="3.22222222222222" style="63"/>
    <col min="15361" max="15361" width="3.22222222222222" style="63" customWidth="1"/>
    <col min="15362" max="15365" width="8.77777777777778" style="63" customWidth="1"/>
    <col min="15366" max="15366" width="10.4444444444444" style="63" customWidth="1"/>
    <col min="15367" max="15615" width="8.77777777777778" style="63" customWidth="1"/>
    <col min="15616" max="15616" width="3.22222222222222" style="63"/>
    <col min="15617" max="15617" width="3.22222222222222" style="63" customWidth="1"/>
    <col min="15618" max="15621" width="8.77777777777778" style="63" customWidth="1"/>
    <col min="15622" max="15622" width="10.4444444444444" style="63" customWidth="1"/>
    <col min="15623" max="15871" width="8.77777777777778" style="63" customWidth="1"/>
    <col min="15872" max="15872" width="3.22222222222222" style="63"/>
    <col min="15873" max="15873" width="3.22222222222222" style="63" customWidth="1"/>
    <col min="15874" max="15877" width="8.77777777777778" style="63" customWidth="1"/>
    <col min="15878" max="15878" width="10.4444444444444" style="63" customWidth="1"/>
    <col min="15879" max="16127" width="8.77777777777778" style="63" customWidth="1"/>
    <col min="16128" max="16128" width="3.22222222222222" style="63"/>
    <col min="16129" max="16129" width="3.22222222222222" style="63" customWidth="1"/>
    <col min="16130" max="16133" width="8.77777777777778" style="63" customWidth="1"/>
    <col min="16134" max="16134" width="10.4444444444444" style="63" customWidth="1"/>
    <col min="16135" max="16383" width="8.77777777777778" style="63" customWidth="1"/>
    <col min="16384" max="16384" width="3.22222222222222" style="63"/>
  </cols>
  <sheetData>
    <row r="1" ht="15.6" spans="1:7">
      <c r="A1" s="64" t="s">
        <v>85</v>
      </c>
      <c r="B1" s="64"/>
      <c r="C1" s="64"/>
      <c r="D1" s="64"/>
      <c r="E1" s="64"/>
      <c r="F1" s="64"/>
      <c r="G1" s="64"/>
    </row>
    <row r="2" spans="1:7">
      <c r="A2" s="65"/>
      <c r="B2" s="65"/>
      <c r="C2" s="65"/>
      <c r="D2" s="65"/>
      <c r="E2" s="65"/>
      <c r="F2" s="65"/>
      <c r="G2" s="65"/>
    </row>
    <row r="3" ht="16.2" customHeight="1" spans="1:7">
      <c r="A3" s="65"/>
      <c r="B3" s="66" t="s">
        <v>86</v>
      </c>
      <c r="C3" s="66"/>
      <c r="D3" s="66"/>
      <c r="E3" s="66"/>
      <c r="F3" s="66"/>
      <c r="G3" s="65"/>
    </row>
    <row r="4" ht="13.8" customHeight="1" spans="1:11">
      <c r="A4" s="65"/>
      <c r="B4" s="66" t="s">
        <v>87</v>
      </c>
      <c r="C4" s="66"/>
      <c r="D4" s="66" t="s">
        <v>88</v>
      </c>
      <c r="E4" s="66"/>
      <c r="F4" s="66" t="s">
        <v>89</v>
      </c>
      <c r="G4" s="65"/>
      <c r="K4" s="78"/>
    </row>
    <row r="5" ht="42" customHeight="1" spans="1:11">
      <c r="A5" s="66" t="s">
        <v>90</v>
      </c>
      <c r="B5" s="66"/>
      <c r="C5" s="66"/>
      <c r="D5" s="66"/>
      <c r="E5" s="66"/>
      <c r="F5" s="66"/>
      <c r="G5" s="67"/>
      <c r="K5" s="78"/>
    </row>
    <row r="6" ht="25.8" customHeight="1" spans="1:11">
      <c r="A6" s="68" t="s">
        <v>91</v>
      </c>
      <c r="B6" s="68"/>
      <c r="C6" s="68"/>
      <c r="D6" s="68"/>
      <c r="E6" s="68"/>
      <c r="F6" s="68"/>
      <c r="G6" s="63" t="s">
        <v>92</v>
      </c>
      <c r="K6" s="78"/>
    </row>
    <row r="7" ht="23.4" customHeight="1" spans="1:11">
      <c r="A7" s="68" t="s">
        <v>93</v>
      </c>
      <c r="B7" s="68"/>
      <c r="C7" s="68" t="s">
        <v>94</v>
      </c>
      <c r="D7" s="68"/>
      <c r="E7" s="68" t="s">
        <v>95</v>
      </c>
      <c r="F7" s="68"/>
      <c r="G7" s="69">
        <f>15/16</f>
        <v>0.9375</v>
      </c>
      <c r="K7" s="79"/>
    </row>
    <row r="8" customHeight="1" spans="1:11">
      <c r="A8" s="68"/>
      <c r="B8" s="68"/>
      <c r="C8" s="68">
        <v>15</v>
      </c>
      <c r="D8" s="68"/>
      <c r="E8" s="68">
        <v>1</v>
      </c>
      <c r="F8" s="68"/>
      <c r="G8" s="70">
        <f>G7+60%</f>
        <v>1.5375</v>
      </c>
      <c r="J8" s="72">
        <f>G7+G14+G16</f>
        <v>2.6875</v>
      </c>
      <c r="K8" s="79"/>
    </row>
    <row r="9" ht="24.6" customHeight="1" spans="1:10">
      <c r="A9" s="68" t="s">
        <v>96</v>
      </c>
      <c r="B9" s="66"/>
      <c r="C9" s="66"/>
      <c r="D9" s="66"/>
      <c r="E9" s="66"/>
      <c r="F9" s="66"/>
      <c r="G9" s="71">
        <f>G8/2</f>
        <v>0.76875</v>
      </c>
      <c r="J9" s="63">
        <f>J8/3</f>
        <v>0.895833333333333</v>
      </c>
    </row>
    <row r="10" ht="30" customHeight="1" spans="1:6">
      <c r="A10" s="68" t="s">
        <v>97</v>
      </c>
      <c r="B10" s="68"/>
      <c r="C10" s="68"/>
      <c r="D10" s="68"/>
      <c r="E10" s="68"/>
      <c r="F10" s="68"/>
    </row>
    <row r="11" ht="20.4" customHeight="1" spans="1:10">
      <c r="A11" s="68"/>
      <c r="B11" s="68"/>
      <c r="C11" s="68">
        <v>15</v>
      </c>
      <c r="D11" s="68">
        <v>1</v>
      </c>
      <c r="E11" s="68"/>
      <c r="F11" s="68"/>
      <c r="G11" s="63">
        <f>C11/16</f>
        <v>0.9375</v>
      </c>
      <c r="H11" s="72">
        <f>D11/16</f>
        <v>0.0625</v>
      </c>
      <c r="I11" s="63">
        <f>G11*0.9+H11*0.8</f>
        <v>0.89375</v>
      </c>
      <c r="J11" s="72">
        <f>I11+I12</f>
        <v>1.80045</v>
      </c>
    </row>
    <row r="12" ht="20.4" customHeight="1" spans="1:10">
      <c r="A12" s="68" t="s">
        <v>98</v>
      </c>
      <c r="B12" s="66"/>
      <c r="C12" s="66"/>
      <c r="D12" s="66"/>
      <c r="E12" s="66"/>
      <c r="F12" s="66"/>
      <c r="G12" s="68"/>
      <c r="I12" s="72">
        <v>0.9067</v>
      </c>
      <c r="J12" s="80">
        <f>J11/2</f>
        <v>0.900225</v>
      </c>
    </row>
    <row r="13" ht="30" customHeight="1" spans="1:6">
      <c r="A13" s="66" t="s">
        <v>99</v>
      </c>
      <c r="B13" s="66"/>
      <c r="C13" s="66"/>
      <c r="D13" s="66"/>
      <c r="E13" s="66"/>
      <c r="F13" s="68"/>
    </row>
    <row r="14" ht="17.4" customHeight="1" spans="1:8">
      <c r="A14" s="66">
        <v>2</v>
      </c>
      <c r="B14" s="66"/>
      <c r="C14" s="66">
        <v>12</v>
      </c>
      <c r="D14" s="66">
        <v>4</v>
      </c>
      <c r="E14" s="66"/>
      <c r="F14" s="68"/>
      <c r="G14" s="73">
        <f>C14/16</f>
        <v>0.75</v>
      </c>
      <c r="H14" s="63">
        <f>D14/16</f>
        <v>0.25</v>
      </c>
    </row>
    <row r="15" ht="30" customHeight="1" spans="1:256">
      <c r="A15" s="68" t="s">
        <v>100</v>
      </c>
      <c r="B15" s="68"/>
      <c r="C15" s="68"/>
      <c r="D15" s="68"/>
      <c r="E15" s="68"/>
      <c r="F15" s="68"/>
      <c r="G15" s="68"/>
      <c r="H15" s="68"/>
      <c r="I15" s="68"/>
      <c r="J15" s="68">
        <f>H17+J12+G9</f>
        <v>2.635625</v>
      </c>
      <c r="K15" s="68"/>
      <c r="L15" s="68"/>
      <c r="M15" s="68"/>
      <c r="N15" s="68"/>
      <c r="O15" s="68"/>
      <c r="P15" s="68"/>
      <c r="Q15" s="68"/>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c r="BV15" s="68"/>
      <c r="BW15" s="68"/>
      <c r="BX15" s="68"/>
      <c r="BY15" s="68"/>
      <c r="BZ15" s="68"/>
      <c r="CA15" s="68"/>
      <c r="CB15" s="68"/>
      <c r="CC15" s="68"/>
      <c r="CD15" s="68"/>
      <c r="CE15" s="68"/>
      <c r="CF15" s="68"/>
      <c r="CG15" s="68"/>
      <c r="CH15" s="68"/>
      <c r="CI15" s="68"/>
      <c r="CJ15" s="68"/>
      <c r="CK15" s="68"/>
      <c r="CL15" s="68"/>
      <c r="CM15" s="68"/>
      <c r="CN15" s="68"/>
      <c r="CO15" s="68"/>
      <c r="CP15" s="68"/>
      <c r="CQ15" s="68"/>
      <c r="CR15" s="68"/>
      <c r="CS15" s="68"/>
      <c r="CT15" s="68"/>
      <c r="CU15" s="68"/>
      <c r="CV15" s="68"/>
      <c r="CW15" s="68"/>
      <c r="CX15" s="68"/>
      <c r="CY15" s="68"/>
      <c r="CZ15" s="68"/>
      <c r="DA15" s="68"/>
      <c r="DB15" s="68"/>
      <c r="DC15" s="68"/>
      <c r="DD15" s="68"/>
      <c r="DE15" s="68"/>
      <c r="DF15" s="68"/>
      <c r="DG15" s="68"/>
      <c r="DH15" s="68"/>
      <c r="DI15" s="68"/>
      <c r="DJ15" s="68"/>
      <c r="DK15" s="68"/>
      <c r="DL15" s="68"/>
      <c r="DM15" s="68"/>
      <c r="DN15" s="68"/>
      <c r="DO15" s="68"/>
      <c r="DP15" s="68"/>
      <c r="DQ15" s="68"/>
      <c r="DR15" s="68"/>
      <c r="DS15" s="68"/>
      <c r="DT15" s="68"/>
      <c r="DU15" s="68"/>
      <c r="DV15" s="68"/>
      <c r="DW15" s="68"/>
      <c r="DX15" s="68"/>
      <c r="DY15" s="68"/>
      <c r="DZ15" s="68"/>
      <c r="EA15" s="68"/>
      <c r="EB15" s="68"/>
      <c r="EC15" s="68"/>
      <c r="ED15" s="68"/>
      <c r="EE15" s="68"/>
      <c r="EF15" s="68"/>
      <c r="EG15" s="68"/>
      <c r="EH15" s="68"/>
      <c r="EI15" s="68"/>
      <c r="EJ15" s="68"/>
      <c r="EK15" s="68"/>
      <c r="EL15" s="68"/>
      <c r="EM15" s="68"/>
      <c r="EN15" s="68"/>
      <c r="EO15" s="68"/>
      <c r="EP15" s="68"/>
      <c r="EQ15" s="68"/>
      <c r="ER15" s="68"/>
      <c r="ES15" s="68"/>
      <c r="ET15" s="68"/>
      <c r="EU15" s="68"/>
      <c r="EV15" s="68"/>
      <c r="EW15" s="68"/>
      <c r="EX15" s="68"/>
      <c r="EY15" s="68"/>
      <c r="EZ15" s="68"/>
      <c r="FA15" s="68"/>
      <c r="FB15" s="68"/>
      <c r="FC15" s="68"/>
      <c r="FD15" s="68"/>
      <c r="FE15" s="68"/>
      <c r="FF15" s="68"/>
      <c r="FG15" s="68"/>
      <c r="FH15" s="68"/>
      <c r="FI15" s="68"/>
      <c r="FJ15" s="68"/>
      <c r="FK15" s="68"/>
      <c r="FL15" s="68"/>
      <c r="FM15" s="68"/>
      <c r="FN15" s="68"/>
      <c r="FO15" s="68"/>
      <c r="FP15" s="68"/>
      <c r="FQ15" s="68"/>
      <c r="FR15" s="68"/>
      <c r="FS15" s="68"/>
      <c r="FT15" s="68"/>
      <c r="FU15" s="68"/>
      <c r="FV15" s="68"/>
      <c r="FW15" s="68"/>
      <c r="FX15" s="68"/>
      <c r="FY15" s="68"/>
      <c r="FZ15" s="68"/>
      <c r="GA15" s="68"/>
      <c r="GB15" s="68"/>
      <c r="GC15" s="68"/>
      <c r="GD15" s="68"/>
      <c r="GE15" s="68"/>
      <c r="GF15" s="68"/>
      <c r="GG15" s="68"/>
      <c r="GH15" s="68"/>
      <c r="GI15" s="68"/>
      <c r="GJ15" s="68"/>
      <c r="GK15" s="68"/>
      <c r="GL15" s="68"/>
      <c r="GM15" s="68"/>
      <c r="GN15" s="68"/>
      <c r="GO15" s="68"/>
      <c r="GP15" s="68"/>
      <c r="GQ15" s="68"/>
      <c r="GR15" s="68"/>
      <c r="GS15" s="68"/>
      <c r="GT15" s="68"/>
      <c r="GU15" s="68"/>
      <c r="GV15" s="68"/>
      <c r="GW15" s="68"/>
      <c r="GX15" s="68"/>
      <c r="GY15" s="68"/>
      <c r="GZ15" s="68"/>
      <c r="HA15" s="68"/>
      <c r="HB15" s="68"/>
      <c r="HC15" s="68"/>
      <c r="HD15" s="68"/>
      <c r="HE15" s="68"/>
      <c r="HF15" s="68"/>
      <c r="HG15" s="68"/>
      <c r="HH15" s="68"/>
      <c r="HI15" s="68"/>
      <c r="HJ15" s="68"/>
      <c r="HK15" s="68"/>
      <c r="HL15" s="68"/>
      <c r="HM15" s="68"/>
      <c r="HN15" s="68"/>
      <c r="HO15" s="68"/>
      <c r="HP15" s="68"/>
      <c r="HQ15" s="68"/>
      <c r="HR15" s="68"/>
      <c r="HS15" s="68"/>
      <c r="HT15" s="68"/>
      <c r="HU15" s="68"/>
      <c r="HV15" s="68"/>
      <c r="HW15" s="68"/>
      <c r="HX15" s="68"/>
      <c r="HY15" s="68"/>
      <c r="HZ15" s="68"/>
      <c r="IA15" s="68"/>
      <c r="IB15" s="68"/>
      <c r="IC15" s="68"/>
      <c r="ID15" s="68"/>
      <c r="IE15" s="68"/>
      <c r="IF15" s="68"/>
      <c r="IG15" s="68"/>
      <c r="IH15" s="68"/>
      <c r="II15" s="68"/>
      <c r="IJ15" s="68"/>
      <c r="IK15" s="68"/>
      <c r="IL15" s="68"/>
      <c r="IM15" s="68"/>
      <c r="IN15" s="68"/>
      <c r="IO15" s="68"/>
      <c r="IP15" s="68"/>
      <c r="IQ15" s="68"/>
      <c r="IR15" s="68"/>
      <c r="IS15" s="68"/>
      <c r="IT15" s="68"/>
      <c r="IU15" s="68"/>
      <c r="IV15" s="68"/>
    </row>
    <row r="16" ht="12.6" customHeight="1" spans="1:256">
      <c r="A16" s="66" t="s">
        <v>99</v>
      </c>
      <c r="B16" s="66"/>
      <c r="C16" s="66"/>
      <c r="D16" s="66"/>
      <c r="E16" s="66"/>
      <c r="F16" s="68"/>
      <c r="G16" s="69">
        <v>1</v>
      </c>
      <c r="H16" s="68"/>
      <c r="I16" s="68"/>
      <c r="J16" s="68">
        <f>J15/3</f>
        <v>0.878541666666667</v>
      </c>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c r="BV16" s="68"/>
      <c r="BW16" s="68"/>
      <c r="BX16" s="68"/>
      <c r="BY16" s="68"/>
      <c r="BZ16" s="68"/>
      <c r="CA16" s="68"/>
      <c r="CB16" s="68"/>
      <c r="CC16" s="68"/>
      <c r="CD16" s="68"/>
      <c r="CE16" s="68"/>
      <c r="CF16" s="68"/>
      <c r="CG16" s="68"/>
      <c r="CH16" s="68"/>
      <c r="CI16" s="68"/>
      <c r="CJ16" s="68"/>
      <c r="CK16" s="68"/>
      <c r="CL16" s="68"/>
      <c r="CM16" s="68"/>
      <c r="CN16" s="68"/>
      <c r="CO16" s="68"/>
      <c r="CP16" s="68"/>
      <c r="CQ16" s="68"/>
      <c r="CR16" s="68"/>
      <c r="CS16" s="68"/>
      <c r="CT16" s="68"/>
      <c r="CU16" s="68"/>
      <c r="CV16" s="68"/>
      <c r="CW16" s="68"/>
      <c r="CX16" s="68"/>
      <c r="CY16" s="68"/>
      <c r="CZ16" s="68"/>
      <c r="DA16" s="68"/>
      <c r="DB16" s="68"/>
      <c r="DC16" s="68"/>
      <c r="DD16" s="68"/>
      <c r="DE16" s="68"/>
      <c r="DF16" s="68"/>
      <c r="DG16" s="68"/>
      <c r="DH16" s="68"/>
      <c r="DI16" s="68"/>
      <c r="DJ16" s="68"/>
      <c r="DK16" s="68"/>
      <c r="DL16" s="68"/>
      <c r="DM16" s="68"/>
      <c r="DN16" s="68"/>
      <c r="DO16" s="68"/>
      <c r="DP16" s="68"/>
      <c r="DQ16" s="68"/>
      <c r="DR16" s="68"/>
      <c r="DS16" s="68"/>
      <c r="DT16" s="68"/>
      <c r="DU16" s="68"/>
      <c r="DV16" s="68"/>
      <c r="DW16" s="68"/>
      <c r="DX16" s="68"/>
      <c r="DY16" s="68"/>
      <c r="DZ16" s="68"/>
      <c r="EA16" s="68"/>
      <c r="EB16" s="68"/>
      <c r="EC16" s="68"/>
      <c r="ED16" s="68"/>
      <c r="EE16" s="68"/>
      <c r="EF16" s="68"/>
      <c r="EG16" s="68"/>
      <c r="EH16" s="68"/>
      <c r="EI16" s="68"/>
      <c r="EJ16" s="68"/>
      <c r="EK16" s="68"/>
      <c r="EL16" s="68"/>
      <c r="EM16" s="68"/>
      <c r="EN16" s="68"/>
      <c r="EO16" s="68"/>
      <c r="EP16" s="68"/>
      <c r="EQ16" s="68"/>
      <c r="ER16" s="68"/>
      <c r="ES16" s="68"/>
      <c r="ET16" s="68"/>
      <c r="EU16" s="68"/>
      <c r="EV16" s="68"/>
      <c r="EW16" s="68"/>
      <c r="EX16" s="68"/>
      <c r="EY16" s="68"/>
      <c r="EZ16" s="68"/>
      <c r="FA16" s="68"/>
      <c r="FB16" s="68"/>
      <c r="FC16" s="68"/>
      <c r="FD16" s="68"/>
      <c r="FE16" s="68"/>
      <c r="FF16" s="68"/>
      <c r="FG16" s="68"/>
      <c r="FH16" s="68"/>
      <c r="FI16" s="68"/>
      <c r="FJ16" s="68"/>
      <c r="FK16" s="68"/>
      <c r="FL16" s="68"/>
      <c r="FM16" s="68"/>
      <c r="FN16" s="68"/>
      <c r="FO16" s="68"/>
      <c r="FP16" s="68"/>
      <c r="FQ16" s="68"/>
      <c r="FR16" s="68"/>
      <c r="FS16" s="68"/>
      <c r="FT16" s="68"/>
      <c r="FU16" s="68"/>
      <c r="FV16" s="68"/>
      <c r="FW16" s="68"/>
      <c r="FX16" s="68"/>
      <c r="FY16" s="68"/>
      <c r="FZ16" s="68"/>
      <c r="GA16" s="68"/>
      <c r="GB16" s="68"/>
      <c r="GC16" s="68"/>
      <c r="GD16" s="68"/>
      <c r="GE16" s="68"/>
      <c r="GF16" s="68"/>
      <c r="GG16" s="68"/>
      <c r="GH16" s="68"/>
      <c r="GI16" s="68"/>
      <c r="GJ16" s="68"/>
      <c r="GK16" s="68"/>
      <c r="GL16" s="68"/>
      <c r="GM16" s="68"/>
      <c r="GN16" s="68"/>
      <c r="GO16" s="68"/>
      <c r="GP16" s="68"/>
      <c r="GQ16" s="68"/>
      <c r="GR16" s="68"/>
      <c r="GS16" s="68"/>
      <c r="GT16" s="68"/>
      <c r="GU16" s="68"/>
      <c r="GV16" s="68"/>
      <c r="GW16" s="68"/>
      <c r="GX16" s="68"/>
      <c r="GY16" s="68"/>
      <c r="GZ16" s="68"/>
      <c r="HA16" s="68"/>
      <c r="HB16" s="68"/>
      <c r="HC16" s="68"/>
      <c r="HD16" s="68"/>
      <c r="HE16" s="68"/>
      <c r="HF16" s="68"/>
      <c r="HG16" s="68"/>
      <c r="HH16" s="68"/>
      <c r="HI16" s="68"/>
      <c r="HJ16" s="68"/>
      <c r="HK16" s="68"/>
      <c r="HL16" s="68"/>
      <c r="HM16" s="68"/>
      <c r="HN16" s="68"/>
      <c r="HO16" s="68"/>
      <c r="HP16" s="68"/>
      <c r="HQ16" s="68"/>
      <c r="HR16" s="68"/>
      <c r="HS16" s="68"/>
      <c r="HT16" s="68"/>
      <c r="HU16" s="68"/>
      <c r="HV16" s="68"/>
      <c r="HW16" s="68"/>
      <c r="HX16" s="68"/>
      <c r="HY16" s="68"/>
      <c r="HZ16" s="68"/>
      <c r="IA16" s="68"/>
      <c r="IB16" s="68"/>
      <c r="IC16" s="68"/>
      <c r="ID16" s="68"/>
      <c r="IE16" s="68"/>
      <c r="IF16" s="68"/>
      <c r="IG16" s="68"/>
      <c r="IH16" s="68"/>
      <c r="II16" s="68"/>
      <c r="IJ16" s="68"/>
      <c r="IK16" s="68"/>
      <c r="IL16" s="68"/>
      <c r="IM16" s="68"/>
      <c r="IN16" s="68"/>
      <c r="IO16" s="68"/>
      <c r="IP16" s="68"/>
      <c r="IQ16" s="68"/>
      <c r="IR16" s="68"/>
      <c r="IS16" s="68"/>
      <c r="IT16" s="68"/>
      <c r="IU16" s="68"/>
      <c r="IV16" s="68"/>
    </row>
    <row r="17" ht="18" customHeight="1" spans="1:256">
      <c r="A17" s="66"/>
      <c r="B17" s="66"/>
      <c r="C17" s="66">
        <v>16</v>
      </c>
      <c r="D17" s="66"/>
      <c r="E17" s="66"/>
      <c r="F17" s="68"/>
      <c r="G17" s="74">
        <f>G16+93.33%</f>
        <v>1.9333</v>
      </c>
      <c r="H17" s="71">
        <f>G17/2</f>
        <v>0.96665</v>
      </c>
      <c r="I17" s="68"/>
      <c r="J17" s="68"/>
      <c r="K17" s="68"/>
      <c r="L17" s="68"/>
      <c r="M17" s="68"/>
      <c r="N17" s="68"/>
      <c r="O17" s="68"/>
      <c r="P17" s="68"/>
      <c r="Q17" s="68"/>
      <c r="R17" s="68"/>
      <c r="S17" s="68"/>
      <c r="T17" s="68"/>
      <c r="U17" s="68"/>
      <c r="V17" s="68"/>
      <c r="W17" s="68"/>
      <c r="X17" s="68"/>
      <c r="Y17" s="68"/>
      <c r="Z17" s="68"/>
      <c r="AA17" s="68"/>
      <c r="AB17" s="68"/>
      <c r="AC17" s="68"/>
      <c r="AD17" s="68"/>
      <c r="AE17" s="68"/>
      <c r="AF17" s="68"/>
      <c r="AG17" s="68"/>
      <c r="AH17" s="68"/>
      <c r="AI17" s="68"/>
      <c r="AJ17" s="68"/>
      <c r="AK17" s="68"/>
      <c r="AL17" s="68"/>
      <c r="AM17" s="68"/>
      <c r="AN17" s="68"/>
      <c r="AO17" s="68"/>
      <c r="AP17" s="68"/>
      <c r="AQ17" s="68"/>
      <c r="AR17" s="68"/>
      <c r="AS17" s="68"/>
      <c r="AT17" s="68"/>
      <c r="AU17" s="68"/>
      <c r="AV17" s="68"/>
      <c r="AW17" s="68"/>
      <c r="AX17" s="68"/>
      <c r="AY17" s="68"/>
      <c r="AZ17" s="68"/>
      <c r="BA17" s="68"/>
      <c r="BB17" s="68"/>
      <c r="BC17" s="68"/>
      <c r="BD17" s="68"/>
      <c r="BE17" s="68"/>
      <c r="BF17" s="68"/>
      <c r="BG17" s="68"/>
      <c r="BH17" s="68"/>
      <c r="BI17" s="68"/>
      <c r="BJ17" s="68"/>
      <c r="BK17" s="68"/>
      <c r="BL17" s="68"/>
      <c r="BM17" s="68"/>
      <c r="BN17" s="68"/>
      <c r="BO17" s="68"/>
      <c r="BP17" s="68"/>
      <c r="BQ17" s="68"/>
      <c r="BR17" s="68"/>
      <c r="BS17" s="68"/>
      <c r="BT17" s="68"/>
      <c r="BU17" s="68"/>
      <c r="BV17" s="68"/>
      <c r="BW17" s="68"/>
      <c r="BX17" s="68"/>
      <c r="BY17" s="68"/>
      <c r="BZ17" s="68"/>
      <c r="CA17" s="68"/>
      <c r="CB17" s="68"/>
      <c r="CC17" s="68"/>
      <c r="CD17" s="68"/>
      <c r="CE17" s="68"/>
      <c r="CF17" s="68"/>
      <c r="CG17" s="68"/>
      <c r="CH17" s="68"/>
      <c r="CI17" s="68"/>
      <c r="CJ17" s="68"/>
      <c r="CK17" s="68"/>
      <c r="CL17" s="68"/>
      <c r="CM17" s="68"/>
      <c r="CN17" s="68"/>
      <c r="CO17" s="68"/>
      <c r="CP17" s="68"/>
      <c r="CQ17" s="68"/>
      <c r="CR17" s="68"/>
      <c r="CS17" s="68"/>
      <c r="CT17" s="68"/>
      <c r="CU17" s="68"/>
      <c r="CV17" s="68"/>
      <c r="CW17" s="68"/>
      <c r="CX17" s="68"/>
      <c r="CY17" s="68"/>
      <c r="CZ17" s="68"/>
      <c r="DA17" s="68"/>
      <c r="DB17" s="68"/>
      <c r="DC17" s="68"/>
      <c r="DD17" s="68"/>
      <c r="DE17" s="68"/>
      <c r="DF17" s="68"/>
      <c r="DG17" s="68"/>
      <c r="DH17" s="68"/>
      <c r="DI17" s="68"/>
      <c r="DJ17" s="68"/>
      <c r="DK17" s="68"/>
      <c r="DL17" s="68"/>
      <c r="DM17" s="68"/>
      <c r="DN17" s="68"/>
      <c r="DO17" s="68"/>
      <c r="DP17" s="68"/>
      <c r="DQ17" s="68"/>
      <c r="DR17" s="68"/>
      <c r="DS17" s="68"/>
      <c r="DT17" s="68"/>
      <c r="DU17" s="68"/>
      <c r="DV17" s="68"/>
      <c r="DW17" s="68"/>
      <c r="DX17" s="68"/>
      <c r="DY17" s="68"/>
      <c r="DZ17" s="68"/>
      <c r="EA17" s="68"/>
      <c r="EB17" s="68"/>
      <c r="EC17" s="68"/>
      <c r="ED17" s="68"/>
      <c r="EE17" s="68"/>
      <c r="EF17" s="68"/>
      <c r="EG17" s="68"/>
      <c r="EH17" s="68"/>
      <c r="EI17" s="68"/>
      <c r="EJ17" s="68"/>
      <c r="EK17" s="68"/>
      <c r="EL17" s="68"/>
      <c r="EM17" s="68"/>
      <c r="EN17" s="68"/>
      <c r="EO17" s="68"/>
      <c r="EP17" s="68"/>
      <c r="EQ17" s="68"/>
      <c r="ER17" s="68"/>
      <c r="ES17" s="68"/>
      <c r="ET17" s="68"/>
      <c r="EU17" s="68"/>
      <c r="EV17" s="68"/>
      <c r="EW17" s="68"/>
      <c r="EX17" s="68"/>
      <c r="EY17" s="68"/>
      <c r="EZ17" s="68"/>
      <c r="FA17" s="68"/>
      <c r="FB17" s="68"/>
      <c r="FC17" s="68"/>
      <c r="FD17" s="68"/>
      <c r="FE17" s="68"/>
      <c r="FF17" s="68"/>
      <c r="FG17" s="68"/>
      <c r="FH17" s="68"/>
      <c r="FI17" s="68"/>
      <c r="FJ17" s="68"/>
      <c r="FK17" s="68"/>
      <c r="FL17" s="68"/>
      <c r="FM17" s="68"/>
      <c r="FN17" s="68"/>
      <c r="FO17" s="68"/>
      <c r="FP17" s="68"/>
      <c r="FQ17" s="68"/>
      <c r="FR17" s="68"/>
      <c r="FS17" s="68"/>
      <c r="FT17" s="68"/>
      <c r="FU17" s="68"/>
      <c r="FV17" s="68"/>
      <c r="FW17" s="68"/>
      <c r="FX17" s="68"/>
      <c r="FY17" s="68"/>
      <c r="FZ17" s="68"/>
      <c r="GA17" s="68"/>
      <c r="GB17" s="68"/>
      <c r="GC17" s="68"/>
      <c r="GD17" s="68"/>
      <c r="GE17" s="68"/>
      <c r="GF17" s="68"/>
      <c r="GG17" s="68"/>
      <c r="GH17" s="68"/>
      <c r="GI17" s="68"/>
      <c r="GJ17" s="68"/>
      <c r="GK17" s="68"/>
      <c r="GL17" s="68"/>
      <c r="GM17" s="68"/>
      <c r="GN17" s="68"/>
      <c r="GO17" s="68"/>
      <c r="GP17" s="68"/>
      <c r="GQ17" s="68"/>
      <c r="GR17" s="68"/>
      <c r="GS17" s="68"/>
      <c r="GT17" s="68"/>
      <c r="GU17" s="68"/>
      <c r="GV17" s="68"/>
      <c r="GW17" s="68"/>
      <c r="GX17" s="68"/>
      <c r="GY17" s="68"/>
      <c r="GZ17" s="68"/>
      <c r="HA17" s="68"/>
      <c r="HB17" s="68"/>
      <c r="HC17" s="68"/>
      <c r="HD17" s="68"/>
      <c r="HE17" s="68"/>
      <c r="HF17" s="68"/>
      <c r="HG17" s="68"/>
      <c r="HH17" s="68"/>
      <c r="HI17" s="68"/>
      <c r="HJ17" s="68"/>
      <c r="HK17" s="68"/>
      <c r="HL17" s="68"/>
      <c r="HM17" s="68"/>
      <c r="HN17" s="68"/>
      <c r="HO17" s="68"/>
      <c r="HP17" s="68"/>
      <c r="HQ17" s="68"/>
      <c r="HR17" s="68"/>
      <c r="HS17" s="68"/>
      <c r="HT17" s="68"/>
      <c r="HU17" s="68"/>
      <c r="HV17" s="68"/>
      <c r="HW17" s="68"/>
      <c r="HX17" s="68"/>
      <c r="HY17" s="68"/>
      <c r="HZ17" s="68"/>
      <c r="IA17" s="68"/>
      <c r="IB17" s="68"/>
      <c r="IC17" s="68"/>
      <c r="ID17" s="68"/>
      <c r="IE17" s="68"/>
      <c r="IF17" s="68"/>
      <c r="IG17" s="68"/>
      <c r="IH17" s="68"/>
      <c r="II17" s="68"/>
      <c r="IJ17" s="68"/>
      <c r="IK17" s="68"/>
      <c r="IL17" s="68"/>
      <c r="IM17" s="68"/>
      <c r="IN17" s="68"/>
      <c r="IO17" s="68"/>
      <c r="IP17" s="68"/>
      <c r="IQ17" s="68"/>
      <c r="IR17" s="68"/>
      <c r="IS17" s="68"/>
      <c r="IT17" s="68"/>
      <c r="IU17" s="68"/>
      <c r="IV17" s="68"/>
    </row>
    <row r="18" ht="21" customHeight="1" spans="1:256">
      <c r="A18" s="66" t="s">
        <v>101</v>
      </c>
      <c r="B18" s="66"/>
      <c r="C18" s="66"/>
      <c r="D18" s="66"/>
      <c r="E18" s="66"/>
      <c r="F18" s="66"/>
      <c r="G18" s="68"/>
      <c r="H18" s="68"/>
      <c r="I18" s="68"/>
      <c r="J18" s="68"/>
      <c r="K18" s="68"/>
      <c r="L18" s="68"/>
      <c r="M18" s="68"/>
      <c r="N18" s="68"/>
      <c r="O18" s="68"/>
      <c r="P18" s="68"/>
      <c r="Q18" s="68"/>
      <c r="R18" s="68"/>
      <c r="S18" s="68"/>
      <c r="T18" s="68"/>
      <c r="U18" s="68"/>
      <c r="V18" s="68"/>
      <c r="W18" s="68"/>
      <c r="X18" s="68"/>
      <c r="Y18" s="68"/>
      <c r="Z18" s="68"/>
      <c r="AA18" s="68"/>
      <c r="AB18" s="68"/>
      <c r="AC18" s="68"/>
      <c r="AD18" s="68"/>
      <c r="AE18" s="68"/>
      <c r="AF18" s="68"/>
      <c r="AG18" s="68"/>
      <c r="AH18" s="68"/>
      <c r="AI18" s="68"/>
      <c r="AJ18" s="68"/>
      <c r="AK18" s="68"/>
      <c r="AL18" s="68"/>
      <c r="AM18" s="68"/>
      <c r="AN18" s="68"/>
      <c r="AO18" s="68"/>
      <c r="AP18" s="68"/>
      <c r="AQ18" s="68"/>
      <c r="AR18" s="68"/>
      <c r="AS18" s="68"/>
      <c r="AT18" s="68"/>
      <c r="AU18" s="68"/>
      <c r="AV18" s="68"/>
      <c r="AW18" s="68"/>
      <c r="AX18" s="68"/>
      <c r="AY18" s="68"/>
      <c r="AZ18" s="68"/>
      <c r="BA18" s="68"/>
      <c r="BB18" s="68"/>
      <c r="BC18" s="68"/>
      <c r="BD18" s="68"/>
      <c r="BE18" s="68"/>
      <c r="BF18" s="68"/>
      <c r="BG18" s="68"/>
      <c r="BH18" s="68"/>
      <c r="BI18" s="68"/>
      <c r="BJ18" s="68"/>
      <c r="BK18" s="68"/>
      <c r="BL18" s="68"/>
      <c r="BM18" s="68"/>
      <c r="BN18" s="68"/>
      <c r="BO18" s="68"/>
      <c r="BP18" s="68"/>
      <c r="BQ18" s="68"/>
      <c r="BR18" s="68"/>
      <c r="BS18" s="68"/>
      <c r="BT18" s="68"/>
      <c r="BU18" s="68"/>
      <c r="BV18" s="68"/>
      <c r="BW18" s="68"/>
      <c r="BX18" s="68"/>
      <c r="BY18" s="68"/>
      <c r="BZ18" s="68"/>
      <c r="CA18" s="68"/>
      <c r="CB18" s="68"/>
      <c r="CC18" s="68"/>
      <c r="CD18" s="68"/>
      <c r="CE18" s="68"/>
      <c r="CF18" s="68"/>
      <c r="CG18" s="68"/>
      <c r="CH18" s="68"/>
      <c r="CI18" s="68"/>
      <c r="CJ18" s="68"/>
      <c r="CK18" s="68"/>
      <c r="CL18" s="68"/>
      <c r="CM18" s="68"/>
      <c r="CN18" s="68"/>
      <c r="CO18" s="68"/>
      <c r="CP18" s="68"/>
      <c r="CQ18" s="68"/>
      <c r="CR18" s="68"/>
      <c r="CS18" s="68"/>
      <c r="CT18" s="68"/>
      <c r="CU18" s="68"/>
      <c r="CV18" s="68"/>
      <c r="CW18" s="68"/>
      <c r="CX18" s="68"/>
      <c r="CY18" s="68"/>
      <c r="CZ18" s="68"/>
      <c r="DA18" s="68"/>
      <c r="DB18" s="68"/>
      <c r="DC18" s="68"/>
      <c r="DD18" s="68"/>
      <c r="DE18" s="68"/>
      <c r="DF18" s="68"/>
      <c r="DG18" s="68"/>
      <c r="DH18" s="68"/>
      <c r="DI18" s="68"/>
      <c r="DJ18" s="68"/>
      <c r="DK18" s="68"/>
      <c r="DL18" s="68"/>
      <c r="DM18" s="68"/>
      <c r="DN18" s="68"/>
      <c r="DO18" s="68"/>
      <c r="DP18" s="68"/>
      <c r="DQ18" s="68"/>
      <c r="DR18" s="68"/>
      <c r="DS18" s="68"/>
      <c r="DT18" s="68"/>
      <c r="DU18" s="68"/>
      <c r="DV18" s="68"/>
      <c r="DW18" s="68"/>
      <c r="DX18" s="68"/>
      <c r="DY18" s="68"/>
      <c r="DZ18" s="68"/>
      <c r="EA18" s="68"/>
      <c r="EB18" s="68"/>
      <c r="EC18" s="68"/>
      <c r="ED18" s="68"/>
      <c r="EE18" s="68"/>
      <c r="EF18" s="68"/>
      <c r="EG18" s="68"/>
      <c r="EH18" s="68"/>
      <c r="EI18" s="68"/>
      <c r="EJ18" s="68"/>
      <c r="EK18" s="68"/>
      <c r="EL18" s="68"/>
      <c r="EM18" s="68"/>
      <c r="EN18" s="68"/>
      <c r="EO18" s="68"/>
      <c r="EP18" s="68"/>
      <c r="EQ18" s="68"/>
      <c r="ER18" s="68"/>
      <c r="ES18" s="68"/>
      <c r="ET18" s="68"/>
      <c r="EU18" s="68"/>
      <c r="EV18" s="68"/>
      <c r="EW18" s="68"/>
      <c r="EX18" s="68"/>
      <c r="EY18" s="68"/>
      <c r="EZ18" s="68"/>
      <c r="FA18" s="68"/>
      <c r="FB18" s="68"/>
      <c r="FC18" s="68"/>
      <c r="FD18" s="68"/>
      <c r="FE18" s="68"/>
      <c r="FF18" s="68"/>
      <c r="FG18" s="68"/>
      <c r="FH18" s="68"/>
      <c r="FI18" s="68"/>
      <c r="FJ18" s="68"/>
      <c r="FK18" s="68"/>
      <c r="FL18" s="68"/>
      <c r="FM18" s="68"/>
      <c r="FN18" s="68"/>
      <c r="FO18" s="68"/>
      <c r="FP18" s="68"/>
      <c r="FQ18" s="68"/>
      <c r="FR18" s="68"/>
      <c r="FS18" s="68"/>
      <c r="FT18" s="68"/>
      <c r="FU18" s="68"/>
      <c r="FV18" s="68"/>
      <c r="FW18" s="68"/>
      <c r="FX18" s="68"/>
      <c r="FY18" s="68"/>
      <c r="FZ18" s="68"/>
      <c r="GA18" s="68"/>
      <c r="GB18" s="68"/>
      <c r="GC18" s="68"/>
      <c r="GD18" s="68"/>
      <c r="GE18" s="68"/>
      <c r="GF18" s="68"/>
      <c r="GG18" s="68"/>
      <c r="GH18" s="68"/>
      <c r="GI18" s="68"/>
      <c r="GJ18" s="68"/>
      <c r="GK18" s="68"/>
      <c r="GL18" s="68"/>
      <c r="GM18" s="68"/>
      <c r="GN18" s="68"/>
      <c r="GO18" s="68"/>
      <c r="GP18" s="68"/>
      <c r="GQ18" s="68"/>
      <c r="GR18" s="68"/>
      <c r="GS18" s="68"/>
      <c r="GT18" s="68"/>
      <c r="GU18" s="68"/>
      <c r="GV18" s="68"/>
      <c r="GW18" s="68"/>
      <c r="GX18" s="68"/>
      <c r="GY18" s="68"/>
      <c r="GZ18" s="68"/>
      <c r="HA18" s="68"/>
      <c r="HB18" s="68"/>
      <c r="HC18" s="68"/>
      <c r="HD18" s="68"/>
      <c r="HE18" s="68"/>
      <c r="HF18" s="68"/>
      <c r="HG18" s="68"/>
      <c r="HH18" s="68"/>
      <c r="HI18" s="68"/>
      <c r="HJ18" s="68"/>
      <c r="HK18" s="68"/>
      <c r="HL18" s="68"/>
      <c r="HM18" s="68"/>
      <c r="HN18" s="68"/>
      <c r="HO18" s="68"/>
      <c r="HP18" s="68"/>
      <c r="HQ18" s="68"/>
      <c r="HR18" s="68"/>
      <c r="HS18" s="68"/>
      <c r="HT18" s="68"/>
      <c r="HU18" s="68"/>
      <c r="HV18" s="68"/>
      <c r="HW18" s="68"/>
      <c r="HX18" s="68"/>
      <c r="HY18" s="68"/>
      <c r="HZ18" s="68"/>
      <c r="IA18" s="68"/>
      <c r="IB18" s="68"/>
      <c r="IC18" s="68"/>
      <c r="ID18" s="68"/>
      <c r="IE18" s="68"/>
      <c r="IF18" s="68"/>
      <c r="IG18" s="68"/>
      <c r="IH18" s="68"/>
      <c r="II18" s="68"/>
      <c r="IJ18" s="68"/>
      <c r="IK18" s="68"/>
      <c r="IL18" s="68"/>
      <c r="IM18" s="68"/>
      <c r="IN18" s="68"/>
      <c r="IO18" s="68"/>
      <c r="IP18" s="68"/>
      <c r="IQ18" s="68"/>
      <c r="IR18" s="68"/>
      <c r="IS18" s="68"/>
      <c r="IT18" s="68"/>
      <c r="IU18" s="68"/>
      <c r="IV18" s="68"/>
    </row>
    <row r="19" ht="18.6" customHeight="1" spans="1:256">
      <c r="A19" s="66" t="s">
        <v>102</v>
      </c>
      <c r="B19" s="66"/>
      <c r="C19" s="66"/>
      <c r="D19" s="66"/>
      <c r="E19" s="66"/>
      <c r="F19" s="66"/>
      <c r="G19" s="66"/>
      <c r="H19" s="68"/>
      <c r="I19" s="68"/>
      <c r="J19" s="68"/>
      <c r="K19" s="68"/>
      <c r="L19" s="68"/>
      <c r="M19" s="68"/>
      <c r="N19" s="68"/>
      <c r="O19" s="68"/>
      <c r="P19" s="68"/>
      <c r="Q19" s="68"/>
      <c r="R19" s="68"/>
      <c r="S19" s="68"/>
      <c r="T19" s="68"/>
      <c r="U19" s="68"/>
      <c r="V19" s="68"/>
      <c r="W19" s="68"/>
      <c r="X19" s="68"/>
      <c r="Y19" s="68"/>
      <c r="Z19" s="68"/>
      <c r="AA19" s="68"/>
      <c r="AB19" s="68"/>
      <c r="AC19" s="68"/>
      <c r="AD19" s="68"/>
      <c r="AE19" s="68"/>
      <c r="AF19" s="68"/>
      <c r="AG19" s="68"/>
      <c r="AH19" s="68"/>
      <c r="AI19" s="68"/>
      <c r="AJ19" s="68"/>
      <c r="AK19" s="68"/>
      <c r="AL19" s="68"/>
      <c r="AM19" s="68"/>
      <c r="AN19" s="68"/>
      <c r="AO19" s="68"/>
      <c r="AP19" s="68"/>
      <c r="AQ19" s="68"/>
      <c r="AR19" s="68"/>
      <c r="AS19" s="68"/>
      <c r="AT19" s="68"/>
      <c r="AU19" s="68"/>
      <c r="AV19" s="68"/>
      <c r="AW19" s="68"/>
      <c r="AX19" s="68"/>
      <c r="AY19" s="68"/>
      <c r="AZ19" s="68"/>
      <c r="BA19" s="68"/>
      <c r="BB19" s="68"/>
      <c r="BC19" s="68"/>
      <c r="BD19" s="68"/>
      <c r="BE19" s="68"/>
      <c r="BF19" s="68"/>
      <c r="BG19" s="68"/>
      <c r="BH19" s="68"/>
      <c r="BI19" s="68"/>
      <c r="BJ19" s="68"/>
      <c r="BK19" s="68"/>
      <c r="BL19" s="68"/>
      <c r="BM19" s="68"/>
      <c r="BN19" s="68"/>
      <c r="BO19" s="68"/>
      <c r="BP19" s="68"/>
      <c r="BQ19" s="68"/>
      <c r="BR19" s="68"/>
      <c r="BS19" s="68"/>
      <c r="BT19" s="68"/>
      <c r="BU19" s="68"/>
      <c r="BV19" s="68"/>
      <c r="BW19" s="68"/>
      <c r="BX19" s="68"/>
      <c r="BY19" s="68"/>
      <c r="BZ19" s="68"/>
      <c r="CA19" s="68"/>
      <c r="CB19" s="68"/>
      <c r="CC19" s="68"/>
      <c r="CD19" s="68"/>
      <c r="CE19" s="68"/>
      <c r="CF19" s="68"/>
      <c r="CG19" s="68"/>
      <c r="CH19" s="68"/>
      <c r="CI19" s="68"/>
      <c r="CJ19" s="68"/>
      <c r="CK19" s="68"/>
      <c r="CL19" s="68"/>
      <c r="CM19" s="68"/>
      <c r="CN19" s="68"/>
      <c r="CO19" s="68"/>
      <c r="CP19" s="68"/>
      <c r="CQ19" s="68"/>
      <c r="CR19" s="68"/>
      <c r="CS19" s="68"/>
      <c r="CT19" s="68"/>
      <c r="CU19" s="68"/>
      <c r="CV19" s="68"/>
      <c r="CW19" s="68"/>
      <c r="CX19" s="68"/>
      <c r="CY19" s="68"/>
      <c r="CZ19" s="68"/>
      <c r="DA19" s="68"/>
      <c r="DB19" s="68"/>
      <c r="DC19" s="68"/>
      <c r="DD19" s="68"/>
      <c r="DE19" s="68"/>
      <c r="DF19" s="68"/>
      <c r="DG19" s="68"/>
      <c r="DH19" s="68"/>
      <c r="DI19" s="68"/>
      <c r="DJ19" s="68"/>
      <c r="DK19" s="68"/>
      <c r="DL19" s="68"/>
      <c r="DM19" s="68"/>
      <c r="DN19" s="68"/>
      <c r="DO19" s="68"/>
      <c r="DP19" s="68"/>
      <c r="DQ19" s="68"/>
      <c r="DR19" s="68"/>
      <c r="DS19" s="68"/>
      <c r="DT19" s="68"/>
      <c r="DU19" s="68"/>
      <c r="DV19" s="68"/>
      <c r="DW19" s="68"/>
      <c r="DX19" s="68"/>
      <c r="DY19" s="68"/>
      <c r="DZ19" s="68"/>
      <c r="EA19" s="68"/>
      <c r="EB19" s="68"/>
      <c r="EC19" s="68"/>
      <c r="ED19" s="68"/>
      <c r="EE19" s="68"/>
      <c r="EF19" s="68"/>
      <c r="EG19" s="68"/>
      <c r="EH19" s="68"/>
      <c r="EI19" s="68"/>
      <c r="EJ19" s="68"/>
      <c r="EK19" s="68"/>
      <c r="EL19" s="68"/>
      <c r="EM19" s="68"/>
      <c r="EN19" s="68"/>
      <c r="EO19" s="68"/>
      <c r="EP19" s="68"/>
      <c r="EQ19" s="68"/>
      <c r="ER19" s="68"/>
      <c r="ES19" s="68"/>
      <c r="ET19" s="68"/>
      <c r="EU19" s="68"/>
      <c r="EV19" s="68"/>
      <c r="EW19" s="68"/>
      <c r="EX19" s="68"/>
      <c r="EY19" s="68"/>
      <c r="EZ19" s="68"/>
      <c r="FA19" s="68"/>
      <c r="FB19" s="68"/>
      <c r="FC19" s="68"/>
      <c r="FD19" s="68"/>
      <c r="FE19" s="68"/>
      <c r="FF19" s="68"/>
      <c r="FG19" s="68"/>
      <c r="FH19" s="68"/>
      <c r="FI19" s="68"/>
      <c r="FJ19" s="68"/>
      <c r="FK19" s="68"/>
      <c r="FL19" s="68"/>
      <c r="FM19" s="68"/>
      <c r="FN19" s="68"/>
      <c r="FO19" s="68"/>
      <c r="FP19" s="68"/>
      <c r="FQ19" s="68"/>
      <c r="FR19" s="68"/>
      <c r="FS19" s="68"/>
      <c r="FT19" s="68"/>
      <c r="FU19" s="68"/>
      <c r="FV19" s="68"/>
      <c r="FW19" s="68"/>
      <c r="FX19" s="68"/>
      <c r="FY19" s="68"/>
      <c r="FZ19" s="68"/>
      <c r="GA19" s="68"/>
      <c r="GB19" s="68"/>
      <c r="GC19" s="68"/>
      <c r="GD19" s="68"/>
      <c r="GE19" s="68"/>
      <c r="GF19" s="68"/>
      <c r="GG19" s="68"/>
      <c r="GH19" s="68"/>
      <c r="GI19" s="68"/>
      <c r="GJ19" s="68"/>
      <c r="GK19" s="68"/>
      <c r="GL19" s="68"/>
      <c r="GM19" s="68"/>
      <c r="GN19" s="68"/>
      <c r="GO19" s="68"/>
      <c r="GP19" s="68"/>
      <c r="GQ19" s="68"/>
      <c r="GR19" s="68"/>
      <c r="GS19" s="68"/>
      <c r="GT19" s="68"/>
      <c r="GU19" s="68"/>
      <c r="GV19" s="68"/>
      <c r="GW19" s="68"/>
      <c r="GX19" s="68"/>
      <c r="GY19" s="68"/>
      <c r="GZ19" s="68"/>
      <c r="HA19" s="68"/>
      <c r="HB19" s="68"/>
      <c r="HC19" s="68"/>
      <c r="HD19" s="68"/>
      <c r="HE19" s="68"/>
      <c r="HF19" s="68"/>
      <c r="HG19" s="68"/>
      <c r="HH19" s="68"/>
      <c r="HI19" s="68"/>
      <c r="HJ19" s="68"/>
      <c r="HK19" s="68"/>
      <c r="HL19" s="68"/>
      <c r="HM19" s="68"/>
      <c r="HN19" s="68"/>
      <c r="HO19" s="68"/>
      <c r="HP19" s="68"/>
      <c r="HQ19" s="68"/>
      <c r="HR19" s="68"/>
      <c r="HS19" s="68"/>
      <c r="HT19" s="68"/>
      <c r="HU19" s="68"/>
      <c r="HV19" s="68"/>
      <c r="HW19" s="68"/>
      <c r="HX19" s="68"/>
      <c r="HY19" s="68"/>
      <c r="HZ19" s="68"/>
      <c r="IA19" s="68"/>
      <c r="IB19" s="68"/>
      <c r="IC19" s="68"/>
      <c r="ID19" s="68"/>
      <c r="IE19" s="68"/>
      <c r="IF19" s="68"/>
      <c r="IG19" s="68"/>
      <c r="IH19" s="68"/>
      <c r="II19" s="68"/>
      <c r="IJ19" s="68"/>
      <c r="IK19" s="68"/>
      <c r="IL19" s="68"/>
      <c r="IM19" s="68"/>
      <c r="IN19" s="68"/>
      <c r="IO19" s="68"/>
      <c r="IP19" s="68"/>
      <c r="IQ19" s="68"/>
      <c r="IR19" s="68"/>
      <c r="IS19" s="68"/>
      <c r="IT19" s="68"/>
      <c r="IU19" s="68"/>
      <c r="IV19" s="68"/>
    </row>
    <row r="20" ht="18.6" customHeight="1" spans="1:256">
      <c r="A20" s="66"/>
      <c r="B20" s="66"/>
      <c r="C20" s="66"/>
      <c r="D20" s="66"/>
      <c r="E20" s="66"/>
      <c r="F20" s="66"/>
      <c r="G20" s="66"/>
      <c r="H20" s="68"/>
      <c r="I20" s="68"/>
      <c r="J20" s="68"/>
      <c r="K20" s="68"/>
      <c r="L20" s="68"/>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8"/>
      <c r="AM20" s="68"/>
      <c r="AN20" s="68"/>
      <c r="AO20" s="68"/>
      <c r="AP20" s="68"/>
      <c r="AQ20" s="68"/>
      <c r="AR20" s="68"/>
      <c r="AS20" s="68"/>
      <c r="AT20" s="68"/>
      <c r="AU20" s="68"/>
      <c r="AV20" s="68"/>
      <c r="AW20" s="68"/>
      <c r="AX20" s="68"/>
      <c r="AY20" s="68"/>
      <c r="AZ20" s="68"/>
      <c r="BA20" s="68"/>
      <c r="BB20" s="68"/>
      <c r="BC20" s="68"/>
      <c r="BD20" s="68"/>
      <c r="BE20" s="68"/>
      <c r="BF20" s="68"/>
      <c r="BG20" s="68"/>
      <c r="BH20" s="68"/>
      <c r="BI20" s="68"/>
      <c r="BJ20" s="68"/>
      <c r="BK20" s="68"/>
      <c r="BL20" s="68"/>
      <c r="BM20" s="68"/>
      <c r="BN20" s="68"/>
      <c r="BO20" s="68"/>
      <c r="BP20" s="68"/>
      <c r="BQ20" s="68"/>
      <c r="BR20" s="68"/>
      <c r="BS20" s="68"/>
      <c r="BT20" s="68"/>
      <c r="BU20" s="68"/>
      <c r="BV20" s="68"/>
      <c r="BW20" s="68"/>
      <c r="BX20" s="68"/>
      <c r="BY20" s="68"/>
      <c r="BZ20" s="68"/>
      <c r="CA20" s="68"/>
      <c r="CB20" s="68"/>
      <c r="CC20" s="68"/>
      <c r="CD20" s="68"/>
      <c r="CE20" s="68"/>
      <c r="CF20" s="68"/>
      <c r="CG20" s="68"/>
      <c r="CH20" s="68"/>
      <c r="CI20" s="68"/>
      <c r="CJ20" s="68"/>
      <c r="CK20" s="68"/>
      <c r="CL20" s="68"/>
      <c r="CM20" s="68"/>
      <c r="CN20" s="68"/>
      <c r="CO20" s="68"/>
      <c r="CP20" s="68"/>
      <c r="CQ20" s="68"/>
      <c r="CR20" s="68"/>
      <c r="CS20" s="68"/>
      <c r="CT20" s="68"/>
      <c r="CU20" s="68"/>
      <c r="CV20" s="68"/>
      <c r="CW20" s="68"/>
      <c r="CX20" s="68"/>
      <c r="CY20" s="68"/>
      <c r="CZ20" s="68"/>
      <c r="DA20" s="68"/>
      <c r="DB20" s="68"/>
      <c r="DC20" s="68"/>
      <c r="DD20" s="68"/>
      <c r="DE20" s="68"/>
      <c r="DF20" s="68"/>
      <c r="DG20" s="68"/>
      <c r="DH20" s="68"/>
      <c r="DI20" s="68"/>
      <c r="DJ20" s="68"/>
      <c r="DK20" s="68"/>
      <c r="DL20" s="68"/>
      <c r="DM20" s="68"/>
      <c r="DN20" s="68"/>
      <c r="DO20" s="68"/>
      <c r="DP20" s="68"/>
      <c r="DQ20" s="68"/>
      <c r="DR20" s="68"/>
      <c r="DS20" s="68"/>
      <c r="DT20" s="68"/>
      <c r="DU20" s="68"/>
      <c r="DV20" s="68"/>
      <c r="DW20" s="68"/>
      <c r="DX20" s="68"/>
      <c r="DY20" s="68"/>
      <c r="DZ20" s="68"/>
      <c r="EA20" s="68"/>
      <c r="EB20" s="68"/>
      <c r="EC20" s="68"/>
      <c r="ED20" s="68"/>
      <c r="EE20" s="68"/>
      <c r="EF20" s="68"/>
      <c r="EG20" s="68"/>
      <c r="EH20" s="68"/>
      <c r="EI20" s="68"/>
      <c r="EJ20" s="68"/>
      <c r="EK20" s="68"/>
      <c r="EL20" s="68"/>
      <c r="EM20" s="68"/>
      <c r="EN20" s="68"/>
      <c r="EO20" s="68"/>
      <c r="EP20" s="68"/>
      <c r="EQ20" s="68"/>
      <c r="ER20" s="68"/>
      <c r="ES20" s="68"/>
      <c r="ET20" s="68"/>
      <c r="EU20" s="68"/>
      <c r="EV20" s="68"/>
      <c r="EW20" s="68"/>
      <c r="EX20" s="68"/>
      <c r="EY20" s="68"/>
      <c r="EZ20" s="68"/>
      <c r="FA20" s="68"/>
      <c r="FB20" s="68"/>
      <c r="FC20" s="68"/>
      <c r="FD20" s="68"/>
      <c r="FE20" s="68"/>
      <c r="FF20" s="68"/>
      <c r="FG20" s="68"/>
      <c r="FH20" s="68"/>
      <c r="FI20" s="68"/>
      <c r="FJ20" s="68"/>
      <c r="FK20" s="68"/>
      <c r="FL20" s="68"/>
      <c r="FM20" s="68"/>
      <c r="FN20" s="68"/>
      <c r="FO20" s="68"/>
      <c r="FP20" s="68"/>
      <c r="FQ20" s="68"/>
      <c r="FR20" s="68"/>
      <c r="FS20" s="68"/>
      <c r="FT20" s="68"/>
      <c r="FU20" s="68"/>
      <c r="FV20" s="68"/>
      <c r="FW20" s="68"/>
      <c r="FX20" s="68"/>
      <c r="FY20" s="68"/>
      <c r="FZ20" s="68"/>
      <c r="GA20" s="68"/>
      <c r="GB20" s="68"/>
      <c r="GC20" s="68"/>
      <c r="GD20" s="68"/>
      <c r="GE20" s="68"/>
      <c r="GF20" s="68"/>
      <c r="GG20" s="68"/>
      <c r="GH20" s="68"/>
      <c r="GI20" s="68"/>
      <c r="GJ20" s="68"/>
      <c r="GK20" s="68"/>
      <c r="GL20" s="68"/>
      <c r="GM20" s="68"/>
      <c r="GN20" s="68"/>
      <c r="GO20" s="68"/>
      <c r="GP20" s="68"/>
      <c r="GQ20" s="68"/>
      <c r="GR20" s="68"/>
      <c r="GS20" s="68"/>
      <c r="GT20" s="68"/>
      <c r="GU20" s="68"/>
      <c r="GV20" s="68"/>
      <c r="GW20" s="68"/>
      <c r="GX20" s="68"/>
      <c r="GY20" s="68"/>
      <c r="GZ20" s="68"/>
      <c r="HA20" s="68"/>
      <c r="HB20" s="68"/>
      <c r="HC20" s="68"/>
      <c r="HD20" s="68"/>
      <c r="HE20" s="68"/>
      <c r="HF20" s="68"/>
      <c r="HG20" s="68"/>
      <c r="HH20" s="68"/>
      <c r="HI20" s="68"/>
      <c r="HJ20" s="68"/>
      <c r="HK20" s="68"/>
      <c r="HL20" s="68"/>
      <c r="HM20" s="68"/>
      <c r="HN20" s="68"/>
      <c r="HO20" s="68"/>
      <c r="HP20" s="68"/>
      <c r="HQ20" s="68"/>
      <c r="HR20" s="68"/>
      <c r="HS20" s="68"/>
      <c r="HT20" s="68"/>
      <c r="HU20" s="68"/>
      <c r="HV20" s="68"/>
      <c r="HW20" s="68"/>
      <c r="HX20" s="68"/>
      <c r="HY20" s="68"/>
      <c r="HZ20" s="68"/>
      <c r="IA20" s="68"/>
      <c r="IB20" s="68"/>
      <c r="IC20" s="68"/>
      <c r="ID20" s="68"/>
      <c r="IE20" s="68"/>
      <c r="IF20" s="68"/>
      <c r="IG20" s="68"/>
      <c r="IH20" s="68"/>
      <c r="II20" s="68"/>
      <c r="IJ20" s="68"/>
      <c r="IK20" s="68"/>
      <c r="IL20" s="68"/>
      <c r="IM20" s="68"/>
      <c r="IN20" s="68"/>
      <c r="IO20" s="68"/>
      <c r="IP20" s="68"/>
      <c r="IQ20" s="68"/>
      <c r="IR20" s="68"/>
      <c r="IS20" s="68"/>
      <c r="IT20" s="68"/>
      <c r="IU20" s="68"/>
      <c r="IV20" s="68"/>
    </row>
    <row r="21" ht="25.2" customHeight="1" spans="1:256">
      <c r="A21" s="68" t="s">
        <v>103</v>
      </c>
      <c r="B21" s="66"/>
      <c r="C21" s="66"/>
      <c r="D21" s="66"/>
      <c r="E21" s="66"/>
      <c r="F21" s="68"/>
      <c r="G21" s="68"/>
      <c r="H21" s="68"/>
      <c r="I21" s="68"/>
      <c r="J21" s="68"/>
      <c r="K21" s="68"/>
      <c r="L21" s="68"/>
      <c r="M21" s="68"/>
      <c r="N21" s="68"/>
      <c r="O21" s="68"/>
      <c r="P21" s="68"/>
      <c r="Q21" s="68"/>
      <c r="R21" s="68"/>
      <c r="S21" s="68"/>
      <c r="T21" s="68"/>
      <c r="U21" s="68"/>
      <c r="V21" s="68"/>
      <c r="W21" s="68"/>
      <c r="X21" s="68"/>
      <c r="Y21" s="68"/>
      <c r="Z21" s="68"/>
      <c r="AA21" s="68"/>
      <c r="AB21" s="68"/>
      <c r="AC21" s="68"/>
      <c r="AD21" s="68"/>
      <c r="AE21" s="68"/>
      <c r="AF21" s="68"/>
      <c r="AG21" s="68"/>
      <c r="AH21" s="68"/>
      <c r="AI21" s="68"/>
      <c r="AJ21" s="68"/>
      <c r="AK21" s="68"/>
      <c r="AL21" s="68"/>
      <c r="AM21" s="68"/>
      <c r="AN21" s="68"/>
      <c r="AO21" s="68"/>
      <c r="AP21" s="68"/>
      <c r="AQ21" s="68"/>
      <c r="AR21" s="68"/>
      <c r="AS21" s="68"/>
      <c r="AT21" s="68"/>
      <c r="AU21" s="68"/>
      <c r="AV21" s="68"/>
      <c r="AW21" s="68"/>
      <c r="AX21" s="68"/>
      <c r="AY21" s="68"/>
      <c r="AZ21" s="68"/>
      <c r="BA21" s="68"/>
      <c r="BB21" s="68"/>
      <c r="BC21" s="68"/>
      <c r="BD21" s="68"/>
      <c r="BE21" s="68"/>
      <c r="BF21" s="68"/>
      <c r="BG21" s="68"/>
      <c r="BH21" s="68"/>
      <c r="BI21" s="68"/>
      <c r="BJ21" s="68"/>
      <c r="BK21" s="68"/>
      <c r="BL21" s="68"/>
      <c r="BM21" s="68"/>
      <c r="BN21" s="68"/>
      <c r="BO21" s="68"/>
      <c r="BP21" s="68"/>
      <c r="BQ21" s="68"/>
      <c r="BR21" s="68"/>
      <c r="BS21" s="68"/>
      <c r="BT21" s="68"/>
      <c r="BU21" s="68"/>
      <c r="BV21" s="68"/>
      <c r="BW21" s="68"/>
      <c r="BX21" s="68"/>
      <c r="BY21" s="68"/>
      <c r="BZ21" s="68"/>
      <c r="CA21" s="68"/>
      <c r="CB21" s="68"/>
      <c r="CC21" s="68"/>
      <c r="CD21" s="68"/>
      <c r="CE21" s="68"/>
      <c r="CF21" s="68"/>
      <c r="CG21" s="68"/>
      <c r="CH21" s="68"/>
      <c r="CI21" s="68"/>
      <c r="CJ21" s="68"/>
      <c r="CK21" s="68"/>
      <c r="CL21" s="68"/>
      <c r="CM21" s="68"/>
      <c r="CN21" s="68"/>
      <c r="CO21" s="68"/>
      <c r="CP21" s="68"/>
      <c r="CQ21" s="68"/>
      <c r="CR21" s="68"/>
      <c r="CS21" s="68"/>
      <c r="CT21" s="68"/>
      <c r="CU21" s="68"/>
      <c r="CV21" s="68"/>
      <c r="CW21" s="68"/>
      <c r="CX21" s="68"/>
      <c r="CY21" s="68"/>
      <c r="CZ21" s="68"/>
      <c r="DA21" s="68"/>
      <c r="DB21" s="68"/>
      <c r="DC21" s="68"/>
      <c r="DD21" s="68"/>
      <c r="DE21" s="68"/>
      <c r="DF21" s="68"/>
      <c r="DG21" s="68"/>
      <c r="DH21" s="68"/>
      <c r="DI21" s="68"/>
      <c r="DJ21" s="68"/>
      <c r="DK21" s="68"/>
      <c r="DL21" s="68"/>
      <c r="DM21" s="68"/>
      <c r="DN21" s="68"/>
      <c r="DO21" s="68"/>
      <c r="DP21" s="68"/>
      <c r="DQ21" s="68"/>
      <c r="DR21" s="68"/>
      <c r="DS21" s="68"/>
      <c r="DT21" s="68"/>
      <c r="DU21" s="68"/>
      <c r="DV21" s="68"/>
      <c r="DW21" s="68"/>
      <c r="DX21" s="68"/>
      <c r="DY21" s="68"/>
      <c r="DZ21" s="68"/>
      <c r="EA21" s="68"/>
      <c r="EB21" s="68"/>
      <c r="EC21" s="68"/>
      <c r="ED21" s="68"/>
      <c r="EE21" s="68"/>
      <c r="EF21" s="68"/>
      <c r="EG21" s="68"/>
      <c r="EH21" s="68"/>
      <c r="EI21" s="68"/>
      <c r="EJ21" s="68"/>
      <c r="EK21" s="68"/>
      <c r="EL21" s="68"/>
      <c r="EM21" s="68"/>
      <c r="EN21" s="68"/>
      <c r="EO21" s="68"/>
      <c r="EP21" s="68"/>
      <c r="EQ21" s="68"/>
      <c r="ER21" s="68"/>
      <c r="ES21" s="68"/>
      <c r="ET21" s="68"/>
      <c r="EU21" s="68"/>
      <c r="EV21" s="68"/>
      <c r="EW21" s="68"/>
      <c r="EX21" s="68"/>
      <c r="EY21" s="68"/>
      <c r="EZ21" s="68"/>
      <c r="FA21" s="68"/>
      <c r="FB21" s="68"/>
      <c r="FC21" s="68"/>
      <c r="FD21" s="68"/>
      <c r="FE21" s="68"/>
      <c r="FF21" s="68"/>
      <c r="FG21" s="68"/>
      <c r="FH21" s="68"/>
      <c r="FI21" s="68"/>
      <c r="FJ21" s="68"/>
      <c r="FK21" s="68"/>
      <c r="FL21" s="68"/>
      <c r="FM21" s="68"/>
      <c r="FN21" s="68"/>
      <c r="FO21" s="68"/>
      <c r="FP21" s="68"/>
      <c r="FQ21" s="68"/>
      <c r="FR21" s="68"/>
      <c r="FS21" s="68"/>
      <c r="FT21" s="68"/>
      <c r="FU21" s="68"/>
      <c r="FV21" s="68"/>
      <c r="FW21" s="68"/>
      <c r="FX21" s="68"/>
      <c r="FY21" s="68"/>
      <c r="FZ21" s="68"/>
      <c r="GA21" s="68"/>
      <c r="GB21" s="68"/>
      <c r="GC21" s="68"/>
      <c r="GD21" s="68"/>
      <c r="GE21" s="68"/>
      <c r="GF21" s="68"/>
      <c r="GG21" s="68"/>
      <c r="GH21" s="68"/>
      <c r="GI21" s="68"/>
      <c r="GJ21" s="68"/>
      <c r="GK21" s="68"/>
      <c r="GL21" s="68"/>
      <c r="GM21" s="68"/>
      <c r="GN21" s="68"/>
      <c r="GO21" s="68"/>
      <c r="GP21" s="68"/>
      <c r="GQ21" s="68"/>
      <c r="GR21" s="68"/>
      <c r="GS21" s="68"/>
      <c r="GT21" s="68"/>
      <c r="GU21" s="68"/>
      <c r="GV21" s="68"/>
      <c r="GW21" s="68"/>
      <c r="GX21" s="68"/>
      <c r="GY21" s="68"/>
      <c r="GZ21" s="68"/>
      <c r="HA21" s="68"/>
      <c r="HB21" s="68"/>
      <c r="HC21" s="68"/>
      <c r="HD21" s="68"/>
      <c r="HE21" s="68"/>
      <c r="HF21" s="68"/>
      <c r="HG21" s="68"/>
      <c r="HH21" s="68"/>
      <c r="HI21" s="68"/>
      <c r="HJ21" s="68"/>
      <c r="HK21" s="68"/>
      <c r="HL21" s="68"/>
      <c r="HM21" s="68"/>
      <c r="HN21" s="68"/>
      <c r="HO21" s="68"/>
      <c r="HP21" s="68"/>
      <c r="HQ21" s="68"/>
      <c r="HR21" s="68"/>
      <c r="HS21" s="68"/>
      <c r="HT21" s="68"/>
      <c r="HU21" s="68"/>
      <c r="HV21" s="68"/>
      <c r="HW21" s="68"/>
      <c r="HX21" s="68"/>
      <c r="HY21" s="68"/>
      <c r="HZ21" s="68"/>
      <c r="IA21" s="68"/>
      <c r="IB21" s="68"/>
      <c r="IC21" s="68"/>
      <c r="ID21" s="68"/>
      <c r="IE21" s="68"/>
      <c r="IF21" s="68"/>
      <c r="IG21" s="68"/>
      <c r="IH21" s="68"/>
      <c r="II21" s="68"/>
      <c r="IJ21" s="68"/>
      <c r="IK21" s="68"/>
      <c r="IL21" s="68"/>
      <c r="IM21" s="68"/>
      <c r="IN21" s="68"/>
      <c r="IO21" s="68"/>
      <c r="IP21" s="68"/>
      <c r="IQ21" s="68"/>
      <c r="IR21" s="68"/>
      <c r="IS21" s="68"/>
      <c r="IT21" s="68"/>
      <c r="IU21" s="68"/>
      <c r="IV21" s="68"/>
    </row>
    <row r="22" ht="16.8" customHeight="1" spans="1:256">
      <c r="A22" s="66" t="s">
        <v>99</v>
      </c>
      <c r="B22" s="66"/>
      <c r="C22" s="66"/>
      <c r="D22" s="66"/>
      <c r="E22" s="66"/>
      <c r="F22" s="68"/>
      <c r="G22" s="68"/>
      <c r="H22" s="68"/>
      <c r="I22" s="68"/>
      <c r="J22" s="68"/>
      <c r="K22" s="68"/>
      <c r="L22" s="68"/>
      <c r="M22" s="68"/>
      <c r="N22" s="68"/>
      <c r="O22" s="68"/>
      <c r="P22" s="68"/>
      <c r="Q22" s="68"/>
      <c r="R22" s="68"/>
      <c r="S22" s="68"/>
      <c r="T22" s="68"/>
      <c r="U22" s="68"/>
      <c r="V22" s="68"/>
      <c r="W22" s="68"/>
      <c r="X22" s="68"/>
      <c r="Y22" s="68"/>
      <c r="Z22" s="68"/>
      <c r="AA22" s="68"/>
      <c r="AB22" s="68"/>
      <c r="AC22" s="68"/>
      <c r="AD22" s="68"/>
      <c r="AE22" s="68"/>
      <c r="AF22" s="68"/>
      <c r="AG22" s="68"/>
      <c r="AH22" s="68"/>
      <c r="AI22" s="68"/>
      <c r="AJ22" s="68"/>
      <c r="AK22" s="68"/>
      <c r="AL22" s="68"/>
      <c r="AM22" s="68"/>
      <c r="AN22" s="68"/>
      <c r="AO22" s="68"/>
      <c r="AP22" s="68"/>
      <c r="AQ22" s="68"/>
      <c r="AR22" s="68"/>
      <c r="AS22" s="68"/>
      <c r="AT22" s="68"/>
      <c r="AU22" s="68"/>
      <c r="AV22" s="68"/>
      <c r="AW22" s="68"/>
      <c r="AX22" s="68"/>
      <c r="AY22" s="68"/>
      <c r="AZ22" s="68"/>
      <c r="BA22" s="68"/>
      <c r="BB22" s="68"/>
      <c r="BC22" s="68"/>
      <c r="BD22" s="68"/>
      <c r="BE22" s="68"/>
      <c r="BF22" s="68"/>
      <c r="BG22" s="68"/>
      <c r="BH22" s="68"/>
      <c r="BI22" s="68"/>
      <c r="BJ22" s="68"/>
      <c r="BK22" s="68"/>
      <c r="BL22" s="68"/>
      <c r="BM22" s="68"/>
      <c r="BN22" s="68"/>
      <c r="BO22" s="68"/>
      <c r="BP22" s="68"/>
      <c r="BQ22" s="68"/>
      <c r="BR22" s="68"/>
      <c r="BS22" s="68"/>
      <c r="BT22" s="68"/>
      <c r="BU22" s="68"/>
      <c r="BV22" s="68"/>
      <c r="BW22" s="68"/>
      <c r="BX22" s="68"/>
      <c r="BY22" s="68"/>
      <c r="BZ22" s="68"/>
      <c r="CA22" s="68"/>
      <c r="CB22" s="68"/>
      <c r="CC22" s="68"/>
      <c r="CD22" s="68"/>
      <c r="CE22" s="68"/>
      <c r="CF22" s="68"/>
      <c r="CG22" s="68"/>
      <c r="CH22" s="68"/>
      <c r="CI22" s="68"/>
      <c r="CJ22" s="68"/>
      <c r="CK22" s="68"/>
      <c r="CL22" s="68"/>
      <c r="CM22" s="68"/>
      <c r="CN22" s="68"/>
      <c r="CO22" s="68"/>
      <c r="CP22" s="68"/>
      <c r="CQ22" s="68"/>
      <c r="CR22" s="68"/>
      <c r="CS22" s="68"/>
      <c r="CT22" s="68"/>
      <c r="CU22" s="68"/>
      <c r="CV22" s="68"/>
      <c r="CW22" s="68"/>
      <c r="CX22" s="68"/>
      <c r="CY22" s="68"/>
      <c r="CZ22" s="68"/>
      <c r="DA22" s="68"/>
      <c r="DB22" s="68"/>
      <c r="DC22" s="68"/>
      <c r="DD22" s="68"/>
      <c r="DE22" s="68"/>
      <c r="DF22" s="68"/>
      <c r="DG22" s="68"/>
      <c r="DH22" s="68"/>
      <c r="DI22" s="68"/>
      <c r="DJ22" s="68"/>
      <c r="DK22" s="68"/>
      <c r="DL22" s="68"/>
      <c r="DM22" s="68"/>
      <c r="DN22" s="68"/>
      <c r="DO22" s="68"/>
      <c r="DP22" s="68"/>
      <c r="DQ22" s="68"/>
      <c r="DR22" s="68"/>
      <c r="DS22" s="68"/>
      <c r="DT22" s="68"/>
      <c r="DU22" s="68"/>
      <c r="DV22" s="68"/>
      <c r="DW22" s="68"/>
      <c r="DX22" s="68"/>
      <c r="DY22" s="68"/>
      <c r="DZ22" s="68"/>
      <c r="EA22" s="68"/>
      <c r="EB22" s="68"/>
      <c r="EC22" s="68"/>
      <c r="ED22" s="68"/>
      <c r="EE22" s="68"/>
      <c r="EF22" s="68"/>
      <c r="EG22" s="68"/>
      <c r="EH22" s="68"/>
      <c r="EI22" s="68"/>
      <c r="EJ22" s="68"/>
      <c r="EK22" s="68"/>
      <c r="EL22" s="68"/>
      <c r="EM22" s="68"/>
      <c r="EN22" s="68"/>
      <c r="EO22" s="68"/>
      <c r="EP22" s="68"/>
      <c r="EQ22" s="68"/>
      <c r="ER22" s="68"/>
      <c r="ES22" s="68"/>
      <c r="ET22" s="68"/>
      <c r="EU22" s="68"/>
      <c r="EV22" s="68"/>
      <c r="EW22" s="68"/>
      <c r="EX22" s="68"/>
      <c r="EY22" s="68"/>
      <c r="EZ22" s="68"/>
      <c r="FA22" s="68"/>
      <c r="FB22" s="68"/>
      <c r="FC22" s="68"/>
      <c r="FD22" s="68"/>
      <c r="FE22" s="68"/>
      <c r="FF22" s="68"/>
      <c r="FG22" s="68"/>
      <c r="FH22" s="68"/>
      <c r="FI22" s="68"/>
      <c r="FJ22" s="68"/>
      <c r="FK22" s="68"/>
      <c r="FL22" s="68"/>
      <c r="FM22" s="68"/>
      <c r="FN22" s="68"/>
      <c r="FO22" s="68"/>
      <c r="FP22" s="68"/>
      <c r="FQ22" s="68"/>
      <c r="FR22" s="68"/>
      <c r="FS22" s="68"/>
      <c r="FT22" s="68"/>
      <c r="FU22" s="68"/>
      <c r="FV22" s="68"/>
      <c r="FW22" s="68"/>
      <c r="FX22" s="68"/>
      <c r="FY22" s="68"/>
      <c r="FZ22" s="68"/>
      <c r="GA22" s="68"/>
      <c r="GB22" s="68"/>
      <c r="GC22" s="68"/>
      <c r="GD22" s="68"/>
      <c r="GE22" s="68"/>
      <c r="GF22" s="68"/>
      <c r="GG22" s="68"/>
      <c r="GH22" s="68"/>
      <c r="GI22" s="68"/>
      <c r="GJ22" s="68"/>
      <c r="GK22" s="68"/>
      <c r="GL22" s="68"/>
      <c r="GM22" s="68"/>
      <c r="GN22" s="68"/>
      <c r="GO22" s="68"/>
      <c r="GP22" s="68"/>
      <c r="GQ22" s="68"/>
      <c r="GR22" s="68"/>
      <c r="GS22" s="68"/>
      <c r="GT22" s="68"/>
      <c r="GU22" s="68"/>
      <c r="GV22" s="68"/>
      <c r="GW22" s="68"/>
      <c r="GX22" s="68"/>
      <c r="GY22" s="68"/>
      <c r="GZ22" s="68"/>
      <c r="HA22" s="68"/>
      <c r="HB22" s="68"/>
      <c r="HC22" s="68"/>
      <c r="HD22" s="68"/>
      <c r="HE22" s="68"/>
      <c r="HF22" s="68"/>
      <c r="HG22" s="68"/>
      <c r="HH22" s="68"/>
      <c r="HI22" s="68"/>
      <c r="HJ22" s="68"/>
      <c r="HK22" s="68"/>
      <c r="HL22" s="68"/>
      <c r="HM22" s="68"/>
      <c r="HN22" s="68"/>
      <c r="HO22" s="68"/>
      <c r="HP22" s="68"/>
      <c r="HQ22" s="68"/>
      <c r="HR22" s="68"/>
      <c r="HS22" s="68"/>
      <c r="HT22" s="68"/>
      <c r="HU22" s="68"/>
      <c r="HV22" s="68"/>
      <c r="HW22" s="68"/>
      <c r="HX22" s="68"/>
      <c r="HY22" s="68"/>
      <c r="HZ22" s="68"/>
      <c r="IA22" s="68"/>
      <c r="IB22" s="68"/>
      <c r="IC22" s="68"/>
      <c r="ID22" s="68"/>
      <c r="IE22" s="68"/>
      <c r="IF22" s="68"/>
      <c r="IG22" s="68"/>
      <c r="IH22" s="68"/>
      <c r="II22" s="68"/>
      <c r="IJ22" s="68"/>
      <c r="IK22" s="68"/>
      <c r="IL22" s="68"/>
      <c r="IM22" s="68"/>
      <c r="IN22" s="68"/>
      <c r="IO22" s="68"/>
      <c r="IP22" s="68"/>
      <c r="IQ22" s="68"/>
      <c r="IR22" s="68"/>
      <c r="IS22" s="68"/>
      <c r="IT22" s="68"/>
      <c r="IU22" s="68"/>
      <c r="IV22" s="68"/>
    </row>
    <row r="23" ht="21.6" customHeight="1" spans="1:256">
      <c r="A23" s="66">
        <v>2</v>
      </c>
      <c r="B23" s="66"/>
      <c r="C23" s="66">
        <v>14</v>
      </c>
      <c r="D23" s="66"/>
      <c r="E23" s="66"/>
      <c r="F23" s="68"/>
      <c r="G23" s="68">
        <f>C23/16</f>
        <v>0.875</v>
      </c>
      <c r="H23" s="68">
        <f>G23+73.33%</f>
        <v>1.6083</v>
      </c>
      <c r="I23" s="68">
        <f>H23/2</f>
        <v>0.80415</v>
      </c>
      <c r="J23" s="68"/>
      <c r="K23" s="68"/>
      <c r="L23" s="68"/>
      <c r="M23" s="68"/>
      <c r="N23" s="68"/>
      <c r="O23" s="68"/>
      <c r="P23" s="68"/>
      <c r="Q23" s="68"/>
      <c r="R23" s="68"/>
      <c r="S23" s="68"/>
      <c r="T23" s="68"/>
      <c r="U23" s="68"/>
      <c r="V23" s="68"/>
      <c r="W23" s="68"/>
      <c r="X23" s="68"/>
      <c r="Y23" s="68"/>
      <c r="Z23" s="68"/>
      <c r="AA23" s="68"/>
      <c r="AB23" s="68"/>
      <c r="AC23" s="68"/>
      <c r="AD23" s="68"/>
      <c r="AE23" s="68"/>
      <c r="AF23" s="68"/>
      <c r="AG23" s="68"/>
      <c r="AH23" s="68"/>
      <c r="AI23" s="68"/>
      <c r="AJ23" s="68"/>
      <c r="AK23" s="68"/>
      <c r="AL23" s="68"/>
      <c r="AM23" s="68"/>
      <c r="AN23" s="68"/>
      <c r="AO23" s="68"/>
      <c r="AP23" s="68"/>
      <c r="AQ23" s="68"/>
      <c r="AR23" s="68"/>
      <c r="AS23" s="68"/>
      <c r="AT23" s="68"/>
      <c r="AU23" s="68"/>
      <c r="AV23" s="68"/>
      <c r="AW23" s="68"/>
      <c r="AX23" s="68"/>
      <c r="AY23" s="68"/>
      <c r="AZ23" s="68"/>
      <c r="BA23" s="68"/>
      <c r="BB23" s="68"/>
      <c r="BC23" s="68"/>
      <c r="BD23" s="68"/>
      <c r="BE23" s="68"/>
      <c r="BF23" s="68"/>
      <c r="BG23" s="68"/>
      <c r="BH23" s="68"/>
      <c r="BI23" s="68"/>
      <c r="BJ23" s="68"/>
      <c r="BK23" s="68"/>
      <c r="BL23" s="68"/>
      <c r="BM23" s="68"/>
      <c r="BN23" s="68"/>
      <c r="BO23" s="68"/>
      <c r="BP23" s="68"/>
      <c r="BQ23" s="68"/>
      <c r="BR23" s="68"/>
      <c r="BS23" s="68"/>
      <c r="BT23" s="68"/>
      <c r="BU23" s="68"/>
      <c r="BV23" s="68"/>
      <c r="BW23" s="68"/>
      <c r="BX23" s="68"/>
      <c r="BY23" s="68"/>
      <c r="BZ23" s="68"/>
      <c r="CA23" s="68"/>
      <c r="CB23" s="68"/>
      <c r="CC23" s="68"/>
      <c r="CD23" s="68"/>
      <c r="CE23" s="68"/>
      <c r="CF23" s="68"/>
      <c r="CG23" s="68"/>
      <c r="CH23" s="68"/>
      <c r="CI23" s="68"/>
      <c r="CJ23" s="68"/>
      <c r="CK23" s="68"/>
      <c r="CL23" s="68"/>
      <c r="CM23" s="68"/>
      <c r="CN23" s="68"/>
      <c r="CO23" s="68"/>
      <c r="CP23" s="68"/>
      <c r="CQ23" s="68"/>
      <c r="CR23" s="68"/>
      <c r="CS23" s="68"/>
      <c r="CT23" s="68"/>
      <c r="CU23" s="68"/>
      <c r="CV23" s="68"/>
      <c r="CW23" s="68"/>
      <c r="CX23" s="68"/>
      <c r="CY23" s="68"/>
      <c r="CZ23" s="68"/>
      <c r="DA23" s="68"/>
      <c r="DB23" s="68"/>
      <c r="DC23" s="68"/>
      <c r="DD23" s="68"/>
      <c r="DE23" s="68"/>
      <c r="DF23" s="68"/>
      <c r="DG23" s="68"/>
      <c r="DH23" s="68"/>
      <c r="DI23" s="68"/>
      <c r="DJ23" s="68"/>
      <c r="DK23" s="68"/>
      <c r="DL23" s="68"/>
      <c r="DM23" s="68"/>
      <c r="DN23" s="68"/>
      <c r="DO23" s="68"/>
      <c r="DP23" s="68"/>
      <c r="DQ23" s="68"/>
      <c r="DR23" s="68"/>
      <c r="DS23" s="68"/>
      <c r="DT23" s="68"/>
      <c r="DU23" s="68"/>
      <c r="DV23" s="68"/>
      <c r="DW23" s="68"/>
      <c r="DX23" s="68"/>
      <c r="DY23" s="68"/>
      <c r="DZ23" s="68"/>
      <c r="EA23" s="68"/>
      <c r="EB23" s="68"/>
      <c r="EC23" s="68"/>
      <c r="ED23" s="68"/>
      <c r="EE23" s="68"/>
      <c r="EF23" s="68"/>
      <c r="EG23" s="68"/>
      <c r="EH23" s="68"/>
      <c r="EI23" s="68"/>
      <c r="EJ23" s="68"/>
      <c r="EK23" s="68"/>
      <c r="EL23" s="68"/>
      <c r="EM23" s="68"/>
      <c r="EN23" s="68"/>
      <c r="EO23" s="68"/>
      <c r="EP23" s="68"/>
      <c r="EQ23" s="68"/>
      <c r="ER23" s="68"/>
      <c r="ES23" s="68"/>
      <c r="ET23" s="68"/>
      <c r="EU23" s="68"/>
      <c r="EV23" s="68"/>
      <c r="EW23" s="68"/>
      <c r="EX23" s="68"/>
      <c r="EY23" s="68"/>
      <c r="EZ23" s="68"/>
      <c r="FA23" s="68"/>
      <c r="FB23" s="68"/>
      <c r="FC23" s="68"/>
      <c r="FD23" s="68"/>
      <c r="FE23" s="68"/>
      <c r="FF23" s="68"/>
      <c r="FG23" s="68"/>
      <c r="FH23" s="68"/>
      <c r="FI23" s="68"/>
      <c r="FJ23" s="68"/>
      <c r="FK23" s="68"/>
      <c r="FL23" s="68"/>
      <c r="FM23" s="68"/>
      <c r="FN23" s="68"/>
      <c r="FO23" s="68"/>
      <c r="FP23" s="68"/>
      <c r="FQ23" s="68"/>
      <c r="FR23" s="68"/>
      <c r="FS23" s="68"/>
      <c r="FT23" s="68"/>
      <c r="FU23" s="68"/>
      <c r="FV23" s="68"/>
      <c r="FW23" s="68"/>
      <c r="FX23" s="68"/>
      <c r="FY23" s="68"/>
      <c r="FZ23" s="68"/>
      <c r="GA23" s="68"/>
      <c r="GB23" s="68"/>
      <c r="GC23" s="68"/>
      <c r="GD23" s="68"/>
      <c r="GE23" s="68"/>
      <c r="GF23" s="68"/>
      <c r="GG23" s="68"/>
      <c r="GH23" s="68"/>
      <c r="GI23" s="68"/>
      <c r="GJ23" s="68"/>
      <c r="GK23" s="68"/>
      <c r="GL23" s="68"/>
      <c r="GM23" s="68"/>
      <c r="GN23" s="68"/>
      <c r="GO23" s="68"/>
      <c r="GP23" s="68"/>
      <c r="GQ23" s="68"/>
      <c r="GR23" s="68"/>
      <c r="GS23" s="68"/>
      <c r="GT23" s="68"/>
      <c r="GU23" s="68"/>
      <c r="GV23" s="68"/>
      <c r="GW23" s="68"/>
      <c r="GX23" s="68"/>
      <c r="GY23" s="68"/>
      <c r="GZ23" s="68"/>
      <c r="HA23" s="68"/>
      <c r="HB23" s="68"/>
      <c r="HC23" s="68"/>
      <c r="HD23" s="68"/>
      <c r="HE23" s="68"/>
      <c r="HF23" s="68"/>
      <c r="HG23" s="68"/>
      <c r="HH23" s="68"/>
      <c r="HI23" s="68"/>
      <c r="HJ23" s="68"/>
      <c r="HK23" s="68"/>
      <c r="HL23" s="68"/>
      <c r="HM23" s="68"/>
      <c r="HN23" s="68"/>
      <c r="HO23" s="68"/>
      <c r="HP23" s="68"/>
      <c r="HQ23" s="68"/>
      <c r="HR23" s="68"/>
      <c r="HS23" s="68"/>
      <c r="HT23" s="68"/>
      <c r="HU23" s="68"/>
      <c r="HV23" s="68"/>
      <c r="HW23" s="68"/>
      <c r="HX23" s="68"/>
      <c r="HY23" s="68"/>
      <c r="HZ23" s="68"/>
      <c r="IA23" s="68"/>
      <c r="IB23" s="68"/>
      <c r="IC23" s="68"/>
      <c r="ID23" s="68"/>
      <c r="IE23" s="68"/>
      <c r="IF23" s="68"/>
      <c r="IG23" s="68"/>
      <c r="IH23" s="68"/>
      <c r="II23" s="68"/>
      <c r="IJ23" s="68"/>
      <c r="IK23" s="68"/>
      <c r="IL23" s="68"/>
      <c r="IM23" s="68"/>
      <c r="IN23" s="68"/>
      <c r="IO23" s="68"/>
      <c r="IP23" s="68"/>
      <c r="IQ23" s="68"/>
      <c r="IR23" s="68"/>
      <c r="IS23" s="68"/>
      <c r="IT23" s="68"/>
      <c r="IU23" s="68"/>
      <c r="IV23" s="68"/>
    </row>
    <row r="24" ht="30" customHeight="1" spans="1:256">
      <c r="A24" s="68" t="s">
        <v>104</v>
      </c>
      <c r="B24" s="66"/>
      <c r="C24" s="66"/>
      <c r="D24" s="66"/>
      <c r="E24" s="66"/>
      <c r="F24" s="68"/>
      <c r="G24" s="68"/>
      <c r="H24" s="68"/>
      <c r="I24" s="68"/>
      <c r="J24" s="68"/>
      <c r="K24" s="68"/>
      <c r="L24" s="68"/>
      <c r="M24" s="68"/>
      <c r="N24" s="68"/>
      <c r="O24" s="68"/>
      <c r="P24" s="68"/>
      <c r="Q24" s="68"/>
      <c r="R24" s="68"/>
      <c r="S24" s="68"/>
      <c r="T24" s="68"/>
      <c r="U24" s="68"/>
      <c r="V24" s="68"/>
      <c r="W24" s="68"/>
      <c r="X24" s="68"/>
      <c r="Y24" s="68"/>
      <c r="Z24" s="68"/>
      <c r="AA24" s="68"/>
      <c r="AB24" s="68"/>
      <c r="AC24" s="68"/>
      <c r="AD24" s="68"/>
      <c r="AE24" s="68"/>
      <c r="AF24" s="68"/>
      <c r="AG24" s="68"/>
      <c r="AH24" s="68"/>
      <c r="AI24" s="68"/>
      <c r="AJ24" s="68"/>
      <c r="AK24" s="68"/>
      <c r="AL24" s="68"/>
      <c r="AM24" s="68"/>
      <c r="AN24" s="68"/>
      <c r="AO24" s="68"/>
      <c r="AP24" s="68"/>
      <c r="AQ24" s="68"/>
      <c r="AR24" s="68"/>
      <c r="AS24" s="68"/>
      <c r="AT24" s="68"/>
      <c r="AU24" s="68"/>
      <c r="AV24" s="68"/>
      <c r="AW24" s="68"/>
      <c r="AX24" s="68"/>
      <c r="AY24" s="68"/>
      <c r="AZ24" s="68"/>
      <c r="BA24" s="68"/>
      <c r="BB24" s="68"/>
      <c r="BC24" s="68"/>
      <c r="BD24" s="68"/>
      <c r="BE24" s="68"/>
      <c r="BF24" s="68"/>
      <c r="BG24" s="68"/>
      <c r="BH24" s="68"/>
      <c r="BI24" s="68"/>
      <c r="BJ24" s="68"/>
      <c r="BK24" s="68"/>
      <c r="BL24" s="68"/>
      <c r="BM24" s="68"/>
      <c r="BN24" s="68"/>
      <c r="BO24" s="68"/>
      <c r="BP24" s="68"/>
      <c r="BQ24" s="68"/>
      <c r="BR24" s="68"/>
      <c r="BS24" s="68"/>
      <c r="BT24" s="68"/>
      <c r="BU24" s="68"/>
      <c r="BV24" s="68"/>
      <c r="BW24" s="68"/>
      <c r="BX24" s="68"/>
      <c r="BY24" s="68"/>
      <c r="BZ24" s="68"/>
      <c r="CA24" s="68"/>
      <c r="CB24" s="68"/>
      <c r="CC24" s="68"/>
      <c r="CD24" s="68"/>
      <c r="CE24" s="68"/>
      <c r="CF24" s="68"/>
      <c r="CG24" s="68"/>
      <c r="CH24" s="68"/>
      <c r="CI24" s="68"/>
      <c r="CJ24" s="68"/>
      <c r="CK24" s="68"/>
      <c r="CL24" s="68"/>
      <c r="CM24" s="68"/>
      <c r="CN24" s="68"/>
      <c r="CO24" s="68"/>
      <c r="CP24" s="68"/>
      <c r="CQ24" s="68"/>
      <c r="CR24" s="68"/>
      <c r="CS24" s="68"/>
      <c r="CT24" s="68"/>
      <c r="CU24" s="68"/>
      <c r="CV24" s="68"/>
      <c r="CW24" s="68"/>
      <c r="CX24" s="68"/>
      <c r="CY24" s="68"/>
      <c r="CZ24" s="68"/>
      <c r="DA24" s="68"/>
      <c r="DB24" s="68"/>
      <c r="DC24" s="68"/>
      <c r="DD24" s="68"/>
      <c r="DE24" s="68"/>
      <c r="DF24" s="68"/>
      <c r="DG24" s="68"/>
      <c r="DH24" s="68"/>
      <c r="DI24" s="68"/>
      <c r="DJ24" s="68"/>
      <c r="DK24" s="68"/>
      <c r="DL24" s="68"/>
      <c r="DM24" s="68"/>
      <c r="DN24" s="68"/>
      <c r="DO24" s="68"/>
      <c r="DP24" s="68"/>
      <c r="DQ24" s="68"/>
      <c r="DR24" s="68"/>
      <c r="DS24" s="68"/>
      <c r="DT24" s="68"/>
      <c r="DU24" s="68"/>
      <c r="DV24" s="68"/>
      <c r="DW24" s="68"/>
      <c r="DX24" s="68"/>
      <c r="DY24" s="68"/>
      <c r="DZ24" s="68"/>
      <c r="EA24" s="68"/>
      <c r="EB24" s="68"/>
      <c r="EC24" s="68"/>
      <c r="ED24" s="68"/>
      <c r="EE24" s="68"/>
      <c r="EF24" s="68"/>
      <c r="EG24" s="68"/>
      <c r="EH24" s="68"/>
      <c r="EI24" s="68"/>
      <c r="EJ24" s="68"/>
      <c r="EK24" s="68"/>
      <c r="EL24" s="68"/>
      <c r="EM24" s="68"/>
      <c r="EN24" s="68"/>
      <c r="EO24" s="68"/>
      <c r="EP24" s="68"/>
      <c r="EQ24" s="68"/>
      <c r="ER24" s="68"/>
      <c r="ES24" s="68"/>
      <c r="ET24" s="68"/>
      <c r="EU24" s="68"/>
      <c r="EV24" s="68"/>
      <c r="EW24" s="68"/>
      <c r="EX24" s="68"/>
      <c r="EY24" s="68"/>
      <c r="EZ24" s="68"/>
      <c r="FA24" s="68"/>
      <c r="FB24" s="68"/>
      <c r="FC24" s="68"/>
      <c r="FD24" s="68"/>
      <c r="FE24" s="68"/>
      <c r="FF24" s="68"/>
      <c r="FG24" s="68"/>
      <c r="FH24" s="68"/>
      <c r="FI24" s="68"/>
      <c r="FJ24" s="68"/>
      <c r="FK24" s="68"/>
      <c r="FL24" s="68"/>
      <c r="FM24" s="68"/>
      <c r="FN24" s="68"/>
      <c r="FO24" s="68"/>
      <c r="FP24" s="68"/>
      <c r="FQ24" s="68"/>
      <c r="FR24" s="68"/>
      <c r="FS24" s="68"/>
      <c r="FT24" s="68"/>
      <c r="FU24" s="68"/>
      <c r="FV24" s="68"/>
      <c r="FW24" s="68"/>
      <c r="FX24" s="68"/>
      <c r="FY24" s="68"/>
      <c r="FZ24" s="68"/>
      <c r="GA24" s="68"/>
      <c r="GB24" s="68"/>
      <c r="GC24" s="68"/>
      <c r="GD24" s="68"/>
      <c r="GE24" s="68"/>
      <c r="GF24" s="68"/>
      <c r="GG24" s="68"/>
      <c r="GH24" s="68"/>
      <c r="GI24" s="68"/>
      <c r="GJ24" s="68"/>
      <c r="GK24" s="68"/>
      <c r="GL24" s="68"/>
      <c r="GM24" s="68"/>
      <c r="GN24" s="68"/>
      <c r="GO24" s="68"/>
      <c r="GP24" s="68"/>
      <c r="GQ24" s="68"/>
      <c r="GR24" s="68"/>
      <c r="GS24" s="68"/>
      <c r="GT24" s="68"/>
      <c r="GU24" s="68"/>
      <c r="GV24" s="68"/>
      <c r="GW24" s="68"/>
      <c r="GX24" s="68"/>
      <c r="GY24" s="68"/>
      <c r="GZ24" s="68"/>
      <c r="HA24" s="68"/>
      <c r="HB24" s="68"/>
      <c r="HC24" s="68"/>
      <c r="HD24" s="68"/>
      <c r="HE24" s="68"/>
      <c r="HF24" s="68"/>
      <c r="HG24" s="68"/>
      <c r="HH24" s="68"/>
      <c r="HI24" s="68"/>
      <c r="HJ24" s="68"/>
      <c r="HK24" s="68"/>
      <c r="HL24" s="68"/>
      <c r="HM24" s="68"/>
      <c r="HN24" s="68"/>
      <c r="HO24" s="68"/>
      <c r="HP24" s="68"/>
      <c r="HQ24" s="68"/>
      <c r="HR24" s="68"/>
      <c r="HS24" s="68"/>
      <c r="HT24" s="68"/>
      <c r="HU24" s="68"/>
      <c r="HV24" s="68"/>
      <c r="HW24" s="68"/>
      <c r="HX24" s="68"/>
      <c r="HY24" s="68"/>
      <c r="HZ24" s="68"/>
      <c r="IA24" s="68"/>
      <c r="IB24" s="68"/>
      <c r="IC24" s="68"/>
      <c r="ID24" s="68"/>
      <c r="IE24" s="68"/>
      <c r="IF24" s="68"/>
      <c r="IG24" s="68"/>
      <c r="IH24" s="68"/>
      <c r="II24" s="68"/>
      <c r="IJ24" s="68"/>
      <c r="IK24" s="68"/>
      <c r="IL24" s="68"/>
      <c r="IM24" s="68"/>
      <c r="IN24" s="68"/>
      <c r="IO24" s="68"/>
      <c r="IP24" s="68"/>
      <c r="IQ24" s="68"/>
      <c r="IR24" s="68"/>
      <c r="IS24" s="68"/>
      <c r="IT24" s="68"/>
      <c r="IU24" s="68"/>
      <c r="IV24" s="68"/>
    </row>
    <row r="25" ht="17.4" customHeight="1" spans="1:7">
      <c r="A25" s="68" t="s">
        <v>97</v>
      </c>
      <c r="B25" s="68"/>
      <c r="C25" s="68"/>
      <c r="D25" s="68"/>
      <c r="E25" s="68"/>
      <c r="F25" s="68"/>
      <c r="G25" s="68"/>
    </row>
    <row r="26" ht="16.8" customHeight="1" spans="1:8">
      <c r="A26" s="68"/>
      <c r="B26" s="68"/>
      <c r="C26" s="68">
        <v>13</v>
      </c>
      <c r="D26" s="68">
        <v>3</v>
      </c>
      <c r="E26" s="68"/>
      <c r="F26" s="68"/>
      <c r="G26" s="68">
        <f>C26/16</f>
        <v>0.8125</v>
      </c>
      <c r="H26" s="63">
        <f>D26/16</f>
        <v>0.1875</v>
      </c>
    </row>
    <row r="27" ht="18.45" customHeight="1" spans="1:7">
      <c r="A27" s="68"/>
      <c r="B27" s="68"/>
      <c r="C27" s="68"/>
      <c r="D27" s="68"/>
      <c r="E27" s="68"/>
      <c r="F27" s="68"/>
      <c r="G27" s="74"/>
    </row>
    <row r="28" ht="18.45" customHeight="1" spans="1:7">
      <c r="A28" s="68" t="s">
        <v>105</v>
      </c>
      <c r="B28" s="68"/>
      <c r="C28" s="68"/>
      <c r="D28" s="68"/>
      <c r="E28" s="68"/>
      <c r="G28" s="68"/>
    </row>
    <row r="29" ht="18.45" customHeight="1" spans="1:7">
      <c r="A29" s="68"/>
      <c r="B29" s="68"/>
      <c r="C29" s="68"/>
      <c r="D29" s="68"/>
      <c r="E29" s="68"/>
      <c r="G29" s="68"/>
    </row>
    <row r="30" ht="18.45" customHeight="1" spans="1:7">
      <c r="A30" s="75"/>
      <c r="B30" s="75"/>
      <c r="C30" s="75"/>
      <c r="D30" s="75"/>
      <c r="E30" s="75"/>
      <c r="F30" s="75"/>
      <c r="G30" s="76"/>
    </row>
    <row r="31" ht="18.45" customHeight="1" spans="1:7">
      <c r="A31" s="75"/>
      <c r="B31" s="75"/>
      <c r="C31" s="75"/>
      <c r="D31" s="75"/>
      <c r="E31" s="75"/>
      <c r="F31" s="75"/>
      <c r="G31" s="76"/>
    </row>
    <row r="32" ht="18.45" customHeight="1" spans="1:7">
      <c r="A32" s="75"/>
      <c r="B32" s="75"/>
      <c r="C32" s="75"/>
      <c r="D32" s="75"/>
      <c r="E32" s="75"/>
      <c r="F32" s="75"/>
      <c r="G32" s="76"/>
    </row>
    <row r="33" ht="18.45" customHeight="1" spans="1:7">
      <c r="A33" s="75"/>
      <c r="B33" s="75"/>
      <c r="C33" s="75"/>
      <c r="D33" s="75"/>
      <c r="E33" s="75"/>
      <c r="F33" s="75"/>
      <c r="G33" s="76"/>
    </row>
    <row r="34" spans="1:7">
      <c r="A34" s="77"/>
      <c r="B34" s="77"/>
      <c r="C34" s="77"/>
      <c r="D34" s="77"/>
      <c r="E34" s="77"/>
      <c r="F34" s="77"/>
      <c r="G34" s="68"/>
    </row>
    <row r="35" spans="1:7">
      <c r="A35" s="68"/>
      <c r="B35" s="68" t="s">
        <v>106</v>
      </c>
      <c r="C35" s="68"/>
      <c r="D35" s="68"/>
      <c r="E35" s="68"/>
      <c r="G35" s="68"/>
    </row>
    <row r="36" spans="1:5">
      <c r="A36" s="68"/>
      <c r="B36" s="68"/>
      <c r="C36" s="68"/>
      <c r="D36" s="68"/>
      <c r="E36" s="68"/>
    </row>
  </sheetData>
  <mergeCells count="9">
    <mergeCell ref="A1:G1"/>
    <mergeCell ref="B3:F3"/>
    <mergeCell ref="A5:F5"/>
    <mergeCell ref="A13:E13"/>
    <mergeCell ref="A16:E16"/>
    <mergeCell ref="A18:F18"/>
    <mergeCell ref="A19:G19"/>
    <mergeCell ref="A22:E22"/>
    <mergeCell ref="A30:F33"/>
  </mergeCells>
  <pageMargins left="0.7" right="0.7" top="0.75" bottom="0.75" header="0.3" footer="0.3"/>
  <pageSetup paperSize="9" scale="34"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3"/>
  <sheetViews>
    <sheetView topLeftCell="A3" workbookViewId="0">
      <selection activeCell="E14" sqref="E14"/>
    </sheetView>
  </sheetViews>
  <sheetFormatPr defaultColWidth="9" defaultRowHeight="14.4" outlineLevelCol="7"/>
  <cols>
    <col min="1" max="1" width="3.89814814814815" customWidth="1"/>
    <col min="5" max="5" width="10.8981481481481" customWidth="1"/>
    <col min="6" max="6" width="19.6666666666667" customWidth="1"/>
    <col min="7" max="7" width="11" customWidth="1"/>
  </cols>
  <sheetData>
    <row r="1" ht="15.6" spans="2:8">
      <c r="B1" s="56" t="s">
        <v>85</v>
      </c>
      <c r="C1" s="56"/>
      <c r="D1" s="56"/>
      <c r="E1" s="56"/>
      <c r="F1" s="56"/>
      <c r="G1" s="56"/>
      <c r="H1" s="56"/>
    </row>
    <row r="2" spans="2:8">
      <c r="B2" s="57"/>
      <c r="C2" s="57"/>
      <c r="D2" s="57"/>
      <c r="E2" s="57"/>
      <c r="F2" s="57"/>
      <c r="G2" s="57"/>
      <c r="H2" s="57"/>
    </row>
    <row r="3" spans="2:8">
      <c r="B3" s="57"/>
      <c r="C3" s="58" t="s">
        <v>86</v>
      </c>
      <c r="D3" s="58"/>
      <c r="E3" s="58"/>
      <c r="F3" s="58"/>
      <c r="G3" s="58"/>
      <c r="H3" s="57"/>
    </row>
    <row r="4" spans="2:8">
      <c r="B4" s="57"/>
      <c r="C4" s="58" t="s">
        <v>87</v>
      </c>
      <c r="D4" s="58"/>
      <c r="E4" s="58" t="s">
        <v>107</v>
      </c>
      <c r="F4" s="58"/>
      <c r="G4" s="58" t="s">
        <v>89</v>
      </c>
      <c r="H4" s="57"/>
    </row>
    <row r="5" ht="51" customHeight="1" spans="2:8">
      <c r="B5" s="58" t="s">
        <v>108</v>
      </c>
      <c r="C5" s="58"/>
      <c r="D5" s="58"/>
      <c r="E5" s="58"/>
      <c r="F5" s="58"/>
      <c r="G5" s="58"/>
      <c r="H5" s="58"/>
    </row>
    <row r="7" ht="25.8" customHeight="1" spans="1:2">
      <c r="A7" s="59" t="s">
        <v>109</v>
      </c>
      <c r="B7" s="59" t="s">
        <v>110</v>
      </c>
    </row>
    <row r="8" ht="25.8" customHeight="1" spans="2:6">
      <c r="B8" s="60" t="s">
        <v>97</v>
      </c>
      <c r="C8" s="60"/>
      <c r="D8" s="60"/>
      <c r="E8" s="60"/>
      <c r="F8" s="60"/>
    </row>
    <row r="9" ht="25.8" customHeight="1" spans="1:2">
      <c r="A9" s="59" t="s">
        <v>111</v>
      </c>
      <c r="B9" s="59" t="s">
        <v>112</v>
      </c>
    </row>
    <row r="10" ht="25.8" customHeight="1" spans="2:6">
      <c r="B10" s="60" t="s">
        <v>97</v>
      </c>
      <c r="C10" s="60"/>
      <c r="D10" s="60"/>
      <c r="E10" s="60"/>
      <c r="F10" s="60"/>
    </row>
    <row r="11" spans="1:2">
      <c r="A11" s="59" t="s">
        <v>113</v>
      </c>
      <c r="B11" s="59" t="s">
        <v>114</v>
      </c>
    </row>
    <row r="12" ht="24.6" customHeight="1" spans="2:6">
      <c r="B12" s="60" t="s">
        <v>97</v>
      </c>
      <c r="C12" s="60"/>
      <c r="D12" s="60"/>
      <c r="E12" s="60"/>
      <c r="F12" s="60"/>
    </row>
    <row r="13" spans="1:2">
      <c r="A13" s="59"/>
      <c r="B13" s="59"/>
    </row>
    <row r="16" spans="1:7">
      <c r="A16" s="60" t="s">
        <v>105</v>
      </c>
      <c r="B16" s="60"/>
      <c r="C16" s="60"/>
      <c r="D16" s="60"/>
      <c r="E16" s="60"/>
      <c r="G16" s="60"/>
    </row>
    <row r="17" spans="1:7">
      <c r="A17" s="60"/>
      <c r="B17" s="60"/>
      <c r="C17" s="60"/>
      <c r="D17" s="60"/>
      <c r="E17" s="60"/>
      <c r="G17" s="60"/>
    </row>
    <row r="18" spans="1:7">
      <c r="A18" s="61"/>
      <c r="B18" s="61"/>
      <c r="C18" s="61"/>
      <c r="D18" s="61"/>
      <c r="E18" s="61"/>
      <c r="F18" s="61"/>
      <c r="G18" s="61"/>
    </row>
    <row r="19" spans="1:7">
      <c r="A19" s="61"/>
      <c r="B19" s="61"/>
      <c r="C19" s="61"/>
      <c r="D19" s="61"/>
      <c r="E19" s="61"/>
      <c r="F19" s="61"/>
      <c r="G19" s="61"/>
    </row>
    <row r="20" spans="1:7">
      <c r="A20" s="61"/>
      <c r="B20" s="61"/>
      <c r="C20" s="61"/>
      <c r="D20" s="61"/>
      <c r="E20" s="61"/>
      <c r="F20" s="61"/>
      <c r="G20" s="61"/>
    </row>
    <row r="21" spans="1:7">
      <c r="A21" s="61"/>
      <c r="B21" s="61"/>
      <c r="C21" s="61"/>
      <c r="D21" s="61"/>
      <c r="E21" s="61"/>
      <c r="F21" s="61"/>
      <c r="G21" s="61"/>
    </row>
    <row r="22" spans="1:7">
      <c r="A22" s="62"/>
      <c r="B22" s="62"/>
      <c r="C22" s="62"/>
      <c r="D22" s="62"/>
      <c r="E22" s="62"/>
      <c r="F22" s="62"/>
      <c r="G22" s="60"/>
    </row>
    <row r="23" spans="1:7">
      <c r="A23" s="60"/>
      <c r="B23" s="60" t="s">
        <v>106</v>
      </c>
      <c r="C23" s="60"/>
      <c r="D23" s="60"/>
      <c r="E23" s="60"/>
      <c r="G23" s="60"/>
    </row>
  </sheetData>
  <mergeCells count="4">
    <mergeCell ref="B1:H1"/>
    <mergeCell ref="C3:G3"/>
    <mergeCell ref="B5:H5"/>
    <mergeCell ref="A18:G21"/>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2"/>
  <sheetViews>
    <sheetView topLeftCell="A11" workbookViewId="0">
      <selection activeCell="G18" sqref="G18"/>
    </sheetView>
  </sheetViews>
  <sheetFormatPr defaultColWidth="9" defaultRowHeight="14.4"/>
  <cols>
    <col min="1" max="2" width="5.55555555555556" customWidth="1"/>
    <col min="3" max="3" width="7.55555555555556" customWidth="1"/>
    <col min="4" max="4" width="5.55555555555556" customWidth="1"/>
    <col min="5" max="5" width="11.6666666666667" style="14" customWidth="1"/>
    <col min="6" max="6" width="5.55555555555556" customWidth="1"/>
    <col min="7" max="7" width="52.4444444444444" customWidth="1"/>
    <col min="8" max="8" width="30.5555555555556" customWidth="1"/>
    <col min="10" max="10" width="36.5555555555556" customWidth="1"/>
  </cols>
  <sheetData>
    <row r="1" ht="22.2" spans="1:10">
      <c r="A1" s="15" t="s">
        <v>115</v>
      </c>
      <c r="B1" s="15"/>
      <c r="C1" s="15"/>
      <c r="D1" s="15"/>
      <c r="E1" s="15"/>
      <c r="F1" s="15"/>
      <c r="G1" s="15"/>
      <c r="H1" s="15"/>
      <c r="I1" s="15"/>
      <c r="J1" s="15"/>
    </row>
    <row r="2" ht="24" spans="1:10">
      <c r="A2" s="16" t="s">
        <v>1</v>
      </c>
      <c r="B2" s="16" t="s">
        <v>2</v>
      </c>
      <c r="C2" s="17" t="s">
        <v>3</v>
      </c>
      <c r="D2" s="17" t="s">
        <v>2</v>
      </c>
      <c r="E2" s="17" t="s">
        <v>4</v>
      </c>
      <c r="F2" s="16" t="s">
        <v>2</v>
      </c>
      <c r="G2" s="17" t="s">
        <v>5</v>
      </c>
      <c r="H2" s="16" t="s">
        <v>6</v>
      </c>
      <c r="I2" s="16" t="s">
        <v>116</v>
      </c>
      <c r="J2" s="16" t="s">
        <v>117</v>
      </c>
    </row>
    <row r="3" ht="84" spans="1:10">
      <c r="A3" s="18" t="s">
        <v>118</v>
      </c>
      <c r="B3" s="19">
        <v>10</v>
      </c>
      <c r="C3" s="20" t="s">
        <v>9</v>
      </c>
      <c r="D3" s="20">
        <v>1</v>
      </c>
      <c r="E3" s="21" t="s">
        <v>10</v>
      </c>
      <c r="F3" s="20">
        <v>0.5</v>
      </c>
      <c r="G3" s="22" t="s">
        <v>11</v>
      </c>
      <c r="H3" s="21" t="s">
        <v>119</v>
      </c>
      <c r="I3" s="48">
        <v>0.5</v>
      </c>
      <c r="J3" s="49"/>
    </row>
    <row r="4" ht="36" spans="1:10">
      <c r="A4" s="23"/>
      <c r="B4" s="24"/>
      <c r="C4" s="20"/>
      <c r="D4" s="20"/>
      <c r="E4" s="21" t="s">
        <v>13</v>
      </c>
      <c r="F4" s="20">
        <v>0.5</v>
      </c>
      <c r="G4" s="22" t="s">
        <v>120</v>
      </c>
      <c r="H4" s="21" t="s">
        <v>121</v>
      </c>
      <c r="I4" s="48">
        <v>0.5</v>
      </c>
      <c r="J4" s="49"/>
    </row>
    <row r="5" ht="49.8" spans="1:10">
      <c r="A5" s="23"/>
      <c r="B5" s="24"/>
      <c r="C5" s="20" t="s">
        <v>16</v>
      </c>
      <c r="D5" s="20">
        <v>4</v>
      </c>
      <c r="E5" s="21" t="s">
        <v>17</v>
      </c>
      <c r="F5" s="20">
        <v>2</v>
      </c>
      <c r="G5" s="22" t="s">
        <v>18</v>
      </c>
      <c r="H5" s="21" t="s">
        <v>122</v>
      </c>
      <c r="I5" s="48">
        <v>0.5</v>
      </c>
      <c r="J5" s="22" t="s">
        <v>123</v>
      </c>
    </row>
    <row r="6" ht="48" spans="1:10">
      <c r="A6" s="23"/>
      <c r="B6" s="24"/>
      <c r="C6" s="20"/>
      <c r="D6" s="20"/>
      <c r="E6" s="21" t="s">
        <v>20</v>
      </c>
      <c r="F6" s="20">
        <v>2</v>
      </c>
      <c r="G6" s="22" t="s">
        <v>21</v>
      </c>
      <c r="H6" s="21" t="s">
        <v>124</v>
      </c>
      <c r="I6" s="48">
        <v>1.5</v>
      </c>
      <c r="J6" s="22" t="s">
        <v>125</v>
      </c>
    </row>
    <row r="7" ht="48" spans="1:10">
      <c r="A7" s="23"/>
      <c r="B7" s="24"/>
      <c r="C7" s="25" t="s">
        <v>126</v>
      </c>
      <c r="D7" s="26">
        <v>2</v>
      </c>
      <c r="E7" s="21" t="s">
        <v>127</v>
      </c>
      <c r="F7" s="20">
        <v>1</v>
      </c>
      <c r="G7" s="27" t="s">
        <v>128</v>
      </c>
      <c r="H7" s="21" t="s">
        <v>129</v>
      </c>
      <c r="I7" s="48">
        <v>1</v>
      </c>
      <c r="J7" s="49"/>
    </row>
    <row r="8" ht="36" spans="1:10">
      <c r="A8" s="23"/>
      <c r="B8" s="24"/>
      <c r="C8" s="28"/>
      <c r="D8" s="29"/>
      <c r="E8" s="21" t="s">
        <v>130</v>
      </c>
      <c r="F8" s="20">
        <v>1</v>
      </c>
      <c r="G8" s="27" t="s">
        <v>131</v>
      </c>
      <c r="H8" s="21" t="s">
        <v>132</v>
      </c>
      <c r="I8" s="48">
        <v>1</v>
      </c>
      <c r="J8" s="49"/>
    </row>
    <row r="9" ht="60" spans="1:10">
      <c r="A9" s="23"/>
      <c r="B9" s="24"/>
      <c r="C9" s="30" t="s">
        <v>34</v>
      </c>
      <c r="D9" s="27">
        <v>1</v>
      </c>
      <c r="E9" s="21" t="s">
        <v>38</v>
      </c>
      <c r="F9" s="20">
        <v>1</v>
      </c>
      <c r="G9" s="27" t="s">
        <v>39</v>
      </c>
      <c r="H9" s="21" t="s">
        <v>129</v>
      </c>
      <c r="I9" s="48">
        <v>1</v>
      </c>
      <c r="J9" s="49"/>
    </row>
    <row r="10" ht="24" spans="1:10">
      <c r="A10" s="23"/>
      <c r="B10" s="24"/>
      <c r="C10" s="31" t="s">
        <v>133</v>
      </c>
      <c r="D10" s="31">
        <v>2</v>
      </c>
      <c r="E10" s="21" t="s">
        <v>29</v>
      </c>
      <c r="F10" s="20">
        <v>1</v>
      </c>
      <c r="G10" s="27" t="s">
        <v>30</v>
      </c>
      <c r="H10" s="21" t="s">
        <v>132</v>
      </c>
      <c r="I10" s="48">
        <v>1</v>
      </c>
      <c r="J10" s="49"/>
    </row>
    <row r="11" ht="72" spans="1:10">
      <c r="A11" s="32"/>
      <c r="B11" s="33"/>
      <c r="C11" s="28"/>
      <c r="D11" s="28"/>
      <c r="E11" s="22" t="s">
        <v>134</v>
      </c>
      <c r="F11" s="19">
        <v>1</v>
      </c>
      <c r="G11" s="22" t="s">
        <v>135</v>
      </c>
      <c r="H11" s="21" t="s">
        <v>129</v>
      </c>
      <c r="I11" s="48">
        <v>1</v>
      </c>
      <c r="J11" s="49"/>
    </row>
    <row r="12" ht="24" spans="1:10">
      <c r="A12" s="34" t="s">
        <v>45</v>
      </c>
      <c r="B12" s="35">
        <v>50</v>
      </c>
      <c r="C12" s="19" t="s">
        <v>50</v>
      </c>
      <c r="D12" s="19">
        <v>15</v>
      </c>
      <c r="E12" s="22" t="s">
        <v>136</v>
      </c>
      <c r="F12" s="19">
        <v>5</v>
      </c>
      <c r="G12" s="22" t="s">
        <v>136</v>
      </c>
      <c r="H12" s="21" t="s">
        <v>137</v>
      </c>
      <c r="I12" s="48">
        <v>1</v>
      </c>
      <c r="J12" s="22" t="s">
        <v>138</v>
      </c>
    </row>
    <row r="13" ht="24" spans="1:10">
      <c r="A13" s="34"/>
      <c r="B13" s="35"/>
      <c r="C13" s="24"/>
      <c r="D13" s="24"/>
      <c r="E13" s="36" t="s">
        <v>139</v>
      </c>
      <c r="F13" s="37">
        <v>5</v>
      </c>
      <c r="G13" s="36" t="s">
        <v>140</v>
      </c>
      <c r="H13" s="38" t="s">
        <v>141</v>
      </c>
      <c r="I13" s="50">
        <v>5</v>
      </c>
      <c r="J13" s="36" t="s">
        <v>142</v>
      </c>
    </row>
    <row r="14" ht="48" spans="1:10">
      <c r="A14" s="34"/>
      <c r="B14" s="35"/>
      <c r="C14" s="33"/>
      <c r="D14" s="33"/>
      <c r="E14" s="22" t="s">
        <v>54</v>
      </c>
      <c r="F14" s="19">
        <v>5</v>
      </c>
      <c r="G14" s="22" t="s">
        <v>143</v>
      </c>
      <c r="H14" s="21" t="s">
        <v>144</v>
      </c>
      <c r="I14" s="51">
        <v>0</v>
      </c>
      <c r="J14" s="22" t="s">
        <v>145</v>
      </c>
    </row>
    <row r="15" ht="24" spans="1:10">
      <c r="A15" s="34"/>
      <c r="B15" s="35"/>
      <c r="C15" s="22" t="s">
        <v>57</v>
      </c>
      <c r="D15" s="35">
        <v>25</v>
      </c>
      <c r="E15" s="22" t="s">
        <v>58</v>
      </c>
      <c r="F15" s="19">
        <v>10</v>
      </c>
      <c r="G15" s="22" t="s">
        <v>146</v>
      </c>
      <c r="H15" s="21" t="s">
        <v>147</v>
      </c>
      <c r="I15" s="48">
        <v>10</v>
      </c>
      <c r="J15" s="41"/>
    </row>
    <row r="16" spans="1:10">
      <c r="A16" s="34"/>
      <c r="B16" s="35"/>
      <c r="C16" s="39"/>
      <c r="D16" s="35"/>
      <c r="E16" s="22" t="s">
        <v>148</v>
      </c>
      <c r="F16" s="19">
        <v>15</v>
      </c>
      <c r="G16" s="22" t="s">
        <v>149</v>
      </c>
      <c r="H16" s="21" t="s">
        <v>150</v>
      </c>
      <c r="I16" s="48">
        <v>15</v>
      </c>
      <c r="J16" s="52"/>
    </row>
    <row r="17" ht="24" spans="1:10">
      <c r="A17" s="34"/>
      <c r="B17" s="35"/>
      <c r="C17" s="40" t="s">
        <v>61</v>
      </c>
      <c r="D17" s="35">
        <v>10</v>
      </c>
      <c r="E17" s="22" t="s">
        <v>151</v>
      </c>
      <c r="F17" s="19">
        <v>10</v>
      </c>
      <c r="G17" s="22" t="s">
        <v>152</v>
      </c>
      <c r="H17" s="21" t="s">
        <v>153</v>
      </c>
      <c r="I17" s="48">
        <v>10</v>
      </c>
      <c r="J17" s="41"/>
    </row>
    <row r="18" ht="43.2" spans="1:10">
      <c r="A18" s="34" t="s">
        <v>65</v>
      </c>
      <c r="B18" s="35">
        <v>20</v>
      </c>
      <c r="C18" s="40" t="s">
        <v>66</v>
      </c>
      <c r="D18" s="24">
        <v>10</v>
      </c>
      <c r="E18" s="22" t="s">
        <v>154</v>
      </c>
      <c r="F18" s="19">
        <v>10</v>
      </c>
      <c r="G18" s="22" t="s">
        <v>155</v>
      </c>
      <c r="H18" s="41" t="s">
        <v>156</v>
      </c>
      <c r="I18" s="48">
        <v>6</v>
      </c>
      <c r="J18" s="53">
        <v>0.7333</v>
      </c>
    </row>
    <row r="19" ht="24" spans="1:10">
      <c r="A19" s="34"/>
      <c r="B19" s="35"/>
      <c r="C19" s="40" t="s">
        <v>70</v>
      </c>
      <c r="D19" s="35">
        <v>10</v>
      </c>
      <c r="E19" s="22" t="s">
        <v>157</v>
      </c>
      <c r="F19" s="19">
        <v>10</v>
      </c>
      <c r="G19" s="22" t="s">
        <v>158</v>
      </c>
      <c r="H19" s="21" t="s">
        <v>159</v>
      </c>
      <c r="I19" s="48">
        <v>10</v>
      </c>
      <c r="J19" s="41"/>
    </row>
    <row r="20" ht="43.2" spans="1:10">
      <c r="A20" s="42" t="s">
        <v>80</v>
      </c>
      <c r="B20" s="19">
        <v>20</v>
      </c>
      <c r="C20" s="19" t="s">
        <v>80</v>
      </c>
      <c r="D20" s="35">
        <v>10</v>
      </c>
      <c r="E20" s="22" t="s">
        <v>160</v>
      </c>
      <c r="F20" s="19">
        <v>10</v>
      </c>
      <c r="G20" s="22" t="s">
        <v>161</v>
      </c>
      <c r="H20" s="41" t="s">
        <v>162</v>
      </c>
      <c r="I20" s="48">
        <v>8</v>
      </c>
      <c r="J20" s="53">
        <v>0.8667</v>
      </c>
    </row>
    <row r="21" ht="43.2" spans="1:10">
      <c r="A21" s="43"/>
      <c r="B21" s="33"/>
      <c r="C21" s="33"/>
      <c r="D21" s="44">
        <v>10</v>
      </c>
      <c r="E21" s="22" t="s">
        <v>81</v>
      </c>
      <c r="F21" s="19">
        <v>10</v>
      </c>
      <c r="G21" s="22" t="s">
        <v>92</v>
      </c>
      <c r="H21" s="45" t="s">
        <v>162</v>
      </c>
      <c r="I21" s="48">
        <v>6</v>
      </c>
      <c r="J21" s="54">
        <v>0.8376</v>
      </c>
    </row>
    <row r="22" spans="1:10">
      <c r="A22" s="46" t="s">
        <v>84</v>
      </c>
      <c r="B22" s="47">
        <f>SUM(B3:B20)</f>
        <v>100</v>
      </c>
      <c r="C22" s="47"/>
      <c r="D22" s="47">
        <f>SUM(D3:D21)</f>
        <v>100</v>
      </c>
      <c r="E22" s="16"/>
      <c r="F22" s="47">
        <f>SUM(F3:F21)</f>
        <v>100</v>
      </c>
      <c r="G22" s="46"/>
      <c r="H22" s="46"/>
      <c r="I22" s="55">
        <f>SUM(I3:I21)</f>
        <v>79</v>
      </c>
      <c r="J22" s="45"/>
    </row>
  </sheetData>
  <mergeCells count="22">
    <mergeCell ref="A1:J1"/>
    <mergeCell ref="A3:A11"/>
    <mergeCell ref="A12:A17"/>
    <mergeCell ref="A18:A19"/>
    <mergeCell ref="A20:A21"/>
    <mergeCell ref="B3:B11"/>
    <mergeCell ref="B12:B17"/>
    <mergeCell ref="B18:B19"/>
    <mergeCell ref="B20:B21"/>
    <mergeCell ref="C3:C4"/>
    <mergeCell ref="C5:C6"/>
    <mergeCell ref="C7:C8"/>
    <mergeCell ref="C10:C11"/>
    <mergeCell ref="C12:C14"/>
    <mergeCell ref="C15:C16"/>
    <mergeCell ref="C20:C21"/>
    <mergeCell ref="D3:D4"/>
    <mergeCell ref="D5:D6"/>
    <mergeCell ref="D7:D8"/>
    <mergeCell ref="D10:D11"/>
    <mergeCell ref="D12:D14"/>
    <mergeCell ref="D15:D16"/>
  </mergeCells>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21"/>
  <sheetViews>
    <sheetView workbookViewId="0">
      <selection activeCell="C1" sqref="C1:C19"/>
    </sheetView>
  </sheetViews>
  <sheetFormatPr defaultColWidth="9" defaultRowHeight="14.4" outlineLevelCol="2"/>
  <sheetData>
    <row r="1" ht="15.15" spans="1:3">
      <c r="A1" s="1">
        <v>1</v>
      </c>
      <c r="B1" s="2">
        <v>0.5</v>
      </c>
      <c r="C1" s="2">
        <v>0.5</v>
      </c>
    </row>
    <row r="2" spans="1:3">
      <c r="A2" s="3"/>
      <c r="B2" s="4">
        <v>0.5</v>
      </c>
      <c r="C2" s="4">
        <v>0.5</v>
      </c>
    </row>
    <row r="3" spans="1:3">
      <c r="A3" s="5">
        <v>4</v>
      </c>
      <c r="B3" s="4">
        <v>2</v>
      </c>
      <c r="C3" s="4">
        <v>2</v>
      </c>
    </row>
    <row r="4" spans="1:3">
      <c r="A4" s="3"/>
      <c r="B4" s="4">
        <v>2</v>
      </c>
      <c r="C4" s="4">
        <v>2</v>
      </c>
    </row>
    <row r="5" spans="1:3">
      <c r="A5" s="5">
        <v>2</v>
      </c>
      <c r="B5" s="4">
        <v>2</v>
      </c>
      <c r="C5" s="4">
        <v>2</v>
      </c>
    </row>
    <row r="6" spans="1:3">
      <c r="A6" s="3"/>
      <c r="B6" s="4">
        <v>2</v>
      </c>
      <c r="C6" s="4">
        <v>2</v>
      </c>
    </row>
    <row r="7" spans="1:3">
      <c r="A7" s="3">
        <v>1</v>
      </c>
      <c r="B7" s="4">
        <v>1</v>
      </c>
      <c r="C7" s="4">
        <v>1</v>
      </c>
    </row>
    <row r="8" spans="1:3">
      <c r="A8" s="6">
        <v>2</v>
      </c>
      <c r="B8" s="4">
        <v>2</v>
      </c>
      <c r="C8" s="4">
        <v>1</v>
      </c>
    </row>
    <row r="9" spans="1:3">
      <c r="A9" s="7"/>
      <c r="B9" s="4">
        <v>2</v>
      </c>
      <c r="C9" s="4">
        <v>1</v>
      </c>
    </row>
    <row r="10" spans="1:3">
      <c r="A10" s="6">
        <v>15</v>
      </c>
      <c r="B10" s="4">
        <v>5</v>
      </c>
      <c r="C10" s="4">
        <v>5</v>
      </c>
    </row>
    <row r="11" spans="1:3">
      <c r="A11" s="8"/>
      <c r="B11" s="4">
        <v>5</v>
      </c>
      <c r="C11" s="4">
        <v>5</v>
      </c>
    </row>
    <row r="12" spans="1:3">
      <c r="A12" s="7"/>
      <c r="B12" s="4">
        <v>5</v>
      </c>
      <c r="C12" s="4">
        <v>5</v>
      </c>
    </row>
    <row r="13" spans="1:3">
      <c r="A13" s="6">
        <v>25</v>
      </c>
      <c r="B13" s="4">
        <v>10</v>
      </c>
      <c r="C13" s="4">
        <v>10</v>
      </c>
    </row>
    <row r="14" spans="1:3">
      <c r="A14" s="7"/>
      <c r="B14" s="4">
        <v>15</v>
      </c>
      <c r="C14" s="4">
        <v>15</v>
      </c>
    </row>
    <row r="15" spans="1:3">
      <c r="A15" s="7">
        <v>10</v>
      </c>
      <c r="B15" s="4">
        <v>10</v>
      </c>
      <c r="C15" s="4">
        <v>10</v>
      </c>
    </row>
    <row r="16" spans="1:3">
      <c r="A16" s="7">
        <v>10</v>
      </c>
      <c r="B16" s="7">
        <v>10</v>
      </c>
      <c r="C16" s="7">
        <v>10</v>
      </c>
    </row>
    <row r="17" spans="1:3">
      <c r="A17" s="7">
        <v>5</v>
      </c>
      <c r="B17" s="7">
        <v>10</v>
      </c>
      <c r="C17" s="7">
        <v>10</v>
      </c>
    </row>
    <row r="18" spans="1:3">
      <c r="A18" s="9">
        <v>10</v>
      </c>
      <c r="B18" s="10">
        <v>5</v>
      </c>
      <c r="C18" s="10">
        <v>10</v>
      </c>
    </row>
    <row r="19" ht="15.15" spans="1:3">
      <c r="A19" s="4">
        <v>10</v>
      </c>
      <c r="B19" s="11">
        <v>5</v>
      </c>
      <c r="C19" s="11">
        <v>10</v>
      </c>
    </row>
    <row r="20" ht="15.9" spans="1:2">
      <c r="A20" s="12"/>
      <c r="B20" s="13"/>
    </row>
    <row r="21" ht="15.15"/>
  </sheetData>
  <mergeCells count="6">
    <mergeCell ref="A1:A2"/>
    <mergeCell ref="A3:A4"/>
    <mergeCell ref="A5:A6"/>
    <mergeCell ref="A8:A9"/>
    <mergeCell ref="A10:A12"/>
    <mergeCell ref="A13:A14"/>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指标体系</vt:lpstr>
      <vt:lpstr>问卷-服务对象</vt:lpstr>
      <vt:lpstr>问卷-主管部门</vt: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gaoyanfei</dc:creator>
  <cp:lastModifiedBy>user</cp:lastModifiedBy>
  <dcterms:created xsi:type="dcterms:W3CDTF">2018-08-08T01:58:00Z</dcterms:created>
  <cp:lastPrinted>2020-10-10T07:54:00Z</cp:lastPrinted>
  <dcterms:modified xsi:type="dcterms:W3CDTF">2024-10-23T09:28:04Z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y fmtid="{D5CDD505-2E9C-101B-9397-08002B2CF9AE}" pid="3" name="ICV">
    <vt:lpwstr>505269752A82416BA028015FC549F063_13</vt:lpwstr>
  </property>
</Properties>
</file>